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OUD.mmo.cz\users$\dannhoferovair\Documents\ROZPOČTY SMO\Rozpočet 2022\PŘÍLOHY\"/>
    </mc:Choice>
  </mc:AlternateContent>
  <xr:revisionPtr revIDLastSave="0" documentId="13_ncr:1_{5C3F2D12-A4DE-4B52-83C4-3C5E43042B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ULKA PVSS" sheetId="1" r:id="rId1"/>
    <sheet name="Opatrovnictví" sheetId="2" state="hidden" r:id="rId2"/>
    <sheet name="datamart" sheetId="3" state="hidden" r:id="rId3"/>
    <sheet name="Matrika" sheetId="4" state="hidden" r:id="rId4"/>
    <sheet name="Contacts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E65" i="4"/>
  <c r="B29" i="4"/>
  <c r="E32" i="1"/>
  <c r="C6" i="4"/>
  <c r="P64" i="4"/>
  <c r="T29" i="4"/>
  <c r="T12" i="4"/>
  <c r="R29" i="4"/>
  <c r="R12" i="4"/>
  <c r="P12" i="4"/>
  <c r="P29" i="4" s="1"/>
  <c r="N29" i="4"/>
  <c r="N12" i="4"/>
  <c r="L29" i="4"/>
  <c r="L12" i="4"/>
  <c r="J29" i="4"/>
  <c r="J18" i="4"/>
  <c r="H29" i="4"/>
  <c r="H12" i="4"/>
  <c r="F29" i="4"/>
  <c r="F12" i="4"/>
  <c r="D29" i="4"/>
  <c r="D12" i="4"/>
  <c r="B12" i="4"/>
  <c r="C34" i="1" l="1"/>
  <c r="N33" i="1" l="1"/>
  <c r="N31" i="1"/>
  <c r="C30" i="1"/>
  <c r="N30" i="1" s="1"/>
  <c r="C29" i="1"/>
  <c r="N29" i="1" s="1"/>
  <c r="C28" i="1"/>
  <c r="N28" i="1" s="1"/>
  <c r="C27" i="1"/>
  <c r="N27" i="1" s="1"/>
  <c r="C26" i="1"/>
  <c r="N26" i="1" s="1"/>
  <c r="C25" i="1"/>
  <c r="N25" i="1" s="1"/>
  <c r="C24" i="1"/>
  <c r="N24" i="1" s="1"/>
  <c r="C23" i="1"/>
  <c r="N23" i="1" s="1"/>
  <c r="C22" i="1"/>
  <c r="N22" i="1" s="1"/>
  <c r="C21" i="1"/>
  <c r="N21" i="1" s="1"/>
  <c r="C20" i="1"/>
  <c r="N20" i="1" s="1"/>
  <c r="C19" i="1"/>
  <c r="N19" i="1" s="1"/>
  <c r="C18" i="1"/>
  <c r="N18" i="1" s="1"/>
  <c r="C17" i="1"/>
  <c r="N17" i="1" s="1"/>
  <c r="C16" i="1"/>
  <c r="N16" i="1" s="1"/>
  <c r="C15" i="1"/>
  <c r="N15" i="1" s="1"/>
  <c r="C14" i="1"/>
  <c r="N14" i="1" s="1"/>
  <c r="C13" i="1"/>
  <c r="N13" i="1" s="1"/>
  <c r="C12" i="1"/>
  <c r="N12" i="1" s="1"/>
  <c r="C11" i="1"/>
  <c r="N11" i="1" s="1"/>
  <c r="C10" i="1"/>
  <c r="N10" i="1" s="1"/>
  <c r="C9" i="1"/>
  <c r="N9" i="1" s="1"/>
  <c r="D34" i="1"/>
  <c r="O65" i="4"/>
  <c r="N65" i="4"/>
  <c r="M65" i="4"/>
  <c r="L65" i="4"/>
  <c r="K65" i="4"/>
  <c r="J65" i="4"/>
  <c r="I65" i="4"/>
  <c r="H65" i="4"/>
  <c r="G65" i="4"/>
  <c r="F65" i="4"/>
  <c r="B83" i="4"/>
  <c r="P65" i="4" l="1"/>
  <c r="B46" i="3"/>
  <c r="B45" i="3"/>
  <c r="D32" i="1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C26" i="2"/>
  <c r="B51" i="3"/>
  <c r="U18" i="4"/>
  <c r="S18" i="4"/>
  <c r="Q18" i="4"/>
  <c r="O18" i="4"/>
  <c r="M18" i="4"/>
  <c r="K18" i="4"/>
  <c r="I18" i="4"/>
  <c r="G18" i="4"/>
  <c r="E18" i="4"/>
  <c r="C18" i="4"/>
  <c r="U9" i="4"/>
  <c r="U8" i="4"/>
  <c r="S9" i="4"/>
  <c r="S8" i="4"/>
  <c r="Q9" i="4"/>
  <c r="Q8" i="4"/>
  <c r="O9" i="4"/>
  <c r="O8" i="4"/>
  <c r="M9" i="4"/>
  <c r="M8" i="4"/>
  <c r="K9" i="4"/>
  <c r="K8" i="4"/>
  <c r="I9" i="4"/>
  <c r="I8" i="4"/>
  <c r="G9" i="4"/>
  <c r="G8" i="4"/>
  <c r="E9" i="4"/>
  <c r="E8" i="4"/>
  <c r="C9" i="4"/>
  <c r="C8" i="4"/>
  <c r="U7" i="4"/>
  <c r="S7" i="4"/>
  <c r="Q7" i="4"/>
  <c r="O7" i="4"/>
  <c r="M7" i="4"/>
  <c r="K7" i="4"/>
  <c r="I7" i="4"/>
  <c r="G7" i="4"/>
  <c r="E7" i="4"/>
  <c r="C7" i="4"/>
  <c r="U6" i="4"/>
  <c r="S6" i="4"/>
  <c r="Q6" i="4"/>
  <c r="O6" i="4"/>
  <c r="M6" i="4"/>
  <c r="K6" i="4"/>
  <c r="I6" i="4"/>
  <c r="G6" i="4"/>
  <c r="E6" i="4"/>
  <c r="AD27" i="4"/>
  <c r="V27" i="4"/>
  <c r="AD26" i="4"/>
  <c r="V26" i="4"/>
  <c r="AD25" i="4"/>
  <c r="V25" i="4"/>
  <c r="AF25" i="4" s="1"/>
  <c r="AD24" i="4"/>
  <c r="V24" i="4"/>
  <c r="AD23" i="4"/>
  <c r="V23" i="4"/>
  <c r="AF23" i="4" s="1"/>
  <c r="AD22" i="4"/>
  <c r="V22" i="4"/>
  <c r="AF22" i="4" s="1"/>
  <c r="AD21" i="4"/>
  <c r="V21" i="4"/>
  <c r="AF21" i="4" s="1"/>
  <c r="AD20" i="4"/>
  <c r="V20" i="4"/>
  <c r="AD19" i="4"/>
  <c r="V19" i="4"/>
  <c r="AD18" i="4"/>
  <c r="AD17" i="4"/>
  <c r="V17" i="4"/>
  <c r="AD16" i="4"/>
  <c r="V16" i="4"/>
  <c r="AD12" i="4"/>
  <c r="AD11" i="4"/>
  <c r="V11" i="4"/>
  <c r="AF11" i="4" s="1"/>
  <c r="AD10" i="4"/>
  <c r="V10" i="4"/>
  <c r="AD9" i="4"/>
  <c r="AF9" i="4" s="1"/>
  <c r="AD8" i="4"/>
  <c r="AD7" i="4"/>
  <c r="AD6" i="4"/>
  <c r="B19" i="3"/>
  <c r="B18" i="3"/>
  <c r="B17" i="3"/>
  <c r="B16" i="3"/>
  <c r="D26" i="2" l="1"/>
  <c r="AF10" i="4"/>
  <c r="AF20" i="4"/>
  <c r="AF26" i="4"/>
  <c r="E28" i="4"/>
  <c r="S28" i="4"/>
  <c r="I28" i="4"/>
  <c r="AF24" i="4"/>
  <c r="K28" i="4"/>
  <c r="C28" i="4"/>
  <c r="O28" i="4"/>
  <c r="Q28" i="4"/>
  <c r="G28" i="4"/>
  <c r="U28" i="4"/>
  <c r="M28" i="4"/>
  <c r="AF27" i="4"/>
  <c r="AF16" i="4"/>
  <c r="AF17" i="4"/>
  <c r="AF19" i="4"/>
  <c r="V18" i="4"/>
  <c r="AF18" i="4" s="1"/>
  <c r="V7" i="4"/>
  <c r="AF7" i="4" s="1"/>
  <c r="V6" i="4"/>
  <c r="AF6" i="4" s="1"/>
  <c r="V8" i="4"/>
  <c r="AF8" i="4" s="1"/>
  <c r="B48" i="3"/>
  <c r="V12" i="4" l="1"/>
  <c r="AF12" i="4" s="1"/>
  <c r="B26" i="2" l="1"/>
  <c r="N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tc={FEE09927-A967-468B-834A-8B0D6FCAA966}</author>
  </authors>
  <commentList>
    <comment ref="D24" authorId="0" shapeId="0" xr:uid="{FEE09927-A967-468B-834A-8B0D6FCAA96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777,4340996907611</t>
      </text>
    </comment>
  </commentList>
</comments>
</file>

<file path=xl/sharedStrings.xml><?xml version="1.0" encoding="utf-8"?>
<sst xmlns="http://schemas.openxmlformats.org/spreadsheetml/2006/main" count="253" uniqueCount="176">
  <si>
    <t>Poruba</t>
  </si>
  <si>
    <t>Nová Bělá</t>
  </si>
  <si>
    <t>Vítkovice</t>
  </si>
  <si>
    <t>Stará Bělá</t>
  </si>
  <si>
    <t>Pustkovec</t>
  </si>
  <si>
    <t>Petřkovice</t>
  </si>
  <si>
    <t>Lhotka</t>
  </si>
  <si>
    <t>Hošťálkovice</t>
  </si>
  <si>
    <t>Nová Ves</t>
  </si>
  <si>
    <t>Proskovice</t>
  </si>
  <si>
    <t>Michálkovice</t>
  </si>
  <si>
    <t>Krásné Pole</t>
  </si>
  <si>
    <t>Martinov</t>
  </si>
  <si>
    <t>Hrabová</t>
  </si>
  <si>
    <t>Svinov</t>
  </si>
  <si>
    <t>Třebovice</t>
  </si>
  <si>
    <t>Plesná</t>
  </si>
  <si>
    <t>Městské obvody</t>
  </si>
  <si>
    <t>Město</t>
  </si>
  <si>
    <t xml:space="preserve">CELKEM SMO </t>
  </si>
  <si>
    <t>MHaH</t>
  </si>
  <si>
    <t>MOaP</t>
  </si>
  <si>
    <t>O-Jih</t>
  </si>
  <si>
    <t>Polanka n. O.</t>
  </si>
  <si>
    <t>RaB</t>
  </si>
  <si>
    <t>Sl. Ova</t>
  </si>
  <si>
    <t>Celkem</t>
  </si>
  <si>
    <t>Opatrovnictví</t>
  </si>
  <si>
    <t>Příspěvek 
na výkon 
státní správy</t>
  </si>
  <si>
    <t>Příspěvek 
na veřejné opatrovnictví</t>
  </si>
  <si>
    <t>Příspěvek 
na vydávání občanských průkazů</t>
  </si>
  <si>
    <t>Příspěvek 
na aktivaci 
el. čipu</t>
  </si>
  <si>
    <t>Příspěvek 
na vydávání řidičských průkazů</t>
  </si>
  <si>
    <t>Příspěvek 
na jednotná kontaktní místa</t>
  </si>
  <si>
    <t>Příspěvek 
na úřady územního plánování</t>
  </si>
  <si>
    <t>Příspěvek 
na zpracování avíza</t>
  </si>
  <si>
    <t>Mariánské Hory a Hulváky</t>
  </si>
  <si>
    <t>Ostrava-Jih</t>
  </si>
  <si>
    <t>Polanka nad Odrou</t>
  </si>
  <si>
    <t>Radvanice a Bartovice</t>
  </si>
  <si>
    <t>Slezská Ostrava</t>
  </si>
  <si>
    <t>SOUHRNNÝ DOTAČNÍ VZTAH</t>
  </si>
  <si>
    <t>Příspěvek na matriční působnost</t>
  </si>
  <si>
    <t>Přerozdělení dotací ze státního rozpočtu v rámci souhrnného dotačního vztahu mezi statutární město Ostrava a městské obvody na rok 2022</t>
  </si>
  <si>
    <t>Základní působnost</t>
  </si>
  <si>
    <t>Koeficienty</t>
  </si>
  <si>
    <t>A</t>
  </si>
  <si>
    <t>B</t>
  </si>
  <si>
    <t>SO</t>
  </si>
  <si>
    <r>
      <t>A+</t>
    </r>
    <r>
      <rPr>
        <sz val="11"/>
        <color theme="1"/>
        <rFont val="Calibri"/>
        <family val="2"/>
        <charset val="238"/>
      </rPr>
      <t>√SO</t>
    </r>
  </si>
  <si>
    <t xml:space="preserve">B </t>
  </si>
  <si>
    <t>Počet obyvatel k 1.1.2020</t>
  </si>
  <si>
    <t>Matriční působnost</t>
  </si>
  <si>
    <t>Zápis v knize narození</t>
  </si>
  <si>
    <t>Zápis v knize manželství nebo partnerství</t>
  </si>
  <si>
    <t>Zápis v knize úmrtí</t>
  </si>
  <si>
    <t>Úkon určení otcovství souhnlasným prohlášením rodičů</t>
  </si>
  <si>
    <t>Výše příspěvku v Kč/úkon</t>
  </si>
  <si>
    <t>Stavební působnost</t>
  </si>
  <si>
    <t>Rozšířená působnost</t>
  </si>
  <si>
    <t>Zvláštní postavení (fix)</t>
  </si>
  <si>
    <t>Výkonové financování</t>
  </si>
  <si>
    <t>OP - aktivace elektronického čipu OP</t>
  </si>
  <si>
    <t>JKM</t>
  </si>
  <si>
    <t>Veřejné opatrovnictví</t>
  </si>
  <si>
    <t>Platba za úkon v Kč</t>
  </si>
  <si>
    <t>Počty</t>
  </si>
  <si>
    <t>OP - žádost o vydání OP</t>
  </si>
  <si>
    <t>dle rozsahu</t>
  </si>
  <si>
    <t>Územní plánování</t>
  </si>
  <si>
    <t>ŘP - žádost o vydání</t>
  </si>
  <si>
    <t>Živnostenský úřad - zpracování avíza</t>
  </si>
  <si>
    <t>Počet úkonů</t>
  </si>
  <si>
    <t>Roční výkaz o státní správě na úseku matrik za rok 2017</t>
  </si>
  <si>
    <t>I. Matriční události</t>
  </si>
  <si>
    <t>matriční úřad</t>
  </si>
  <si>
    <t>ukazatel</t>
  </si>
  <si>
    <t>Moravská Ostrava</t>
  </si>
  <si>
    <t>Radvanice</t>
  </si>
  <si>
    <t>Mar.Hory</t>
  </si>
  <si>
    <t>St.Bělá</t>
  </si>
  <si>
    <t>Polanka</t>
  </si>
  <si>
    <t>celkem Ostrava</t>
  </si>
  <si>
    <t>Klimkovice</t>
  </si>
  <si>
    <t>St.Ves</t>
  </si>
  <si>
    <t>Šenov</t>
  </si>
  <si>
    <t>Václavovice</t>
  </si>
  <si>
    <t>V.Polom</t>
  </si>
  <si>
    <t>Vratimov</t>
  </si>
  <si>
    <t>Vřesina</t>
  </si>
  <si>
    <t>celkem ostatní</t>
  </si>
  <si>
    <t>celkem</t>
  </si>
  <si>
    <t>narození</t>
  </si>
  <si>
    <t>úmrtí</t>
  </si>
  <si>
    <t>uzavření manželství</t>
  </si>
  <si>
    <t>uzavření partnerství</t>
  </si>
  <si>
    <t>z toho manželství občanů ČR s cizinci</t>
  </si>
  <si>
    <t>celkem církevních sňatků z celkového počtu</t>
  </si>
  <si>
    <t>celkem matričních událostí</t>
  </si>
  <si>
    <t>II. Další činnost na matričním úseku</t>
  </si>
  <si>
    <t>počet vydaných matričních dokladů</t>
  </si>
  <si>
    <t>počet provedených vidimací a legalizací</t>
  </si>
  <si>
    <t>počet souhlasných prohlášení o určení otcovství</t>
  </si>
  <si>
    <t>počet vyhotovených podkladů pro ZM Brno</t>
  </si>
  <si>
    <t>počet vystavených vysvědčení o pr.způsobilosti</t>
  </si>
  <si>
    <t>počet vydaných potvrzení ze sb. listin nebo matr.knih</t>
  </si>
  <si>
    <t>žádosti o změnu jména a příjmení - správní rozhodnutí</t>
  </si>
  <si>
    <t>Rozhodování o prominutí předložení dokladů</t>
  </si>
  <si>
    <t>sňatek na jiném  vhodném místě nebo mimo stan. dobu</t>
  </si>
  <si>
    <t>Jiná správní rozhodnutí</t>
  </si>
  <si>
    <t>Vyřizování korespondence - počet žádostí</t>
  </si>
  <si>
    <t>počet vydaných vícejazyčných formulářů</t>
  </si>
  <si>
    <t>Magistrát</t>
  </si>
  <si>
    <t>počet vydaných potvrzení a nahlédnutí do sbírky listin</t>
  </si>
  <si>
    <t>počet vykonaných státoobčanských slibů</t>
  </si>
  <si>
    <t xml:space="preserve">počet ověření matričních dokladů pro použití v cizině </t>
  </si>
  <si>
    <t>počet řízení o odvolání proti rozhodnutí matr. úřadů</t>
  </si>
  <si>
    <t>počet vydaných rozhodnutí v 1. stupni- matrika</t>
  </si>
  <si>
    <t>počet provedených kontrol na úseku matrik a ověřování</t>
  </si>
  <si>
    <t>matriční korespondence, dotazy</t>
  </si>
  <si>
    <t>konzultace k matričním zkouškám</t>
  </si>
  <si>
    <t>matriční zkoušky</t>
  </si>
  <si>
    <t>konzultace k ověřování</t>
  </si>
  <si>
    <t>zkoušky k ověřování</t>
  </si>
  <si>
    <t>odvolací řízení o zrušení TP</t>
  </si>
  <si>
    <t>správní řízení v I. stupni (skončení platnosti OP)</t>
  </si>
  <si>
    <t>správní řízení v I. stupni (skončení platnosti CD)</t>
  </si>
  <si>
    <t>usnesení o prodloužení lhůty k vydání rozhodnutí</t>
  </si>
  <si>
    <t>soudní přezkum rozhodnutí</t>
  </si>
  <si>
    <t>kasační stížnost</t>
  </si>
  <si>
    <t>korepondence, dotazy</t>
  </si>
  <si>
    <t>počet provedených kontrol na úseku evidence obyvatel</t>
  </si>
  <si>
    <t>Σ</t>
  </si>
  <si>
    <r>
      <rPr>
        <b/>
        <sz val="10"/>
        <rFont val="Arial CE"/>
        <charset val="238"/>
      </rPr>
      <t>Příspěvek na výkon veřejného opatrovnictví</t>
    </r>
    <r>
      <rPr>
        <sz val="10"/>
        <rFont val="Arial CE"/>
        <charset val="238"/>
      </rPr>
      <t xml:space="preserve"> je rozdělen městským obvodům a je vypočten paušální platbou 30 500 Kč násobenou počtem opatrovanců daného obvodu. Obce jako veřejní opatrovníci obdrží násobek paušální platby na jednoho opatrovance podle jejich faktického počtu k rozhodnému dni. Tímto rozhodným dnem pro příspěvek na rok 2022 je 31. březen 2021.</t>
    </r>
  </si>
  <si>
    <r>
      <rPr>
        <b/>
        <sz val="10"/>
        <rFont val="Arial CE"/>
        <charset val="238"/>
      </rPr>
      <t>Příspěvek na zpracování avíza</t>
    </r>
    <r>
      <rPr>
        <sz val="10"/>
        <rFont val="Arial CE"/>
        <charset val="238"/>
      </rPr>
      <t xml:space="preserve"> v rámci živnostenského úřadu, tj. změna a doplnění údajů ze základních registrů a určených informačních systémů, obdrží obec s rozšířenou působností, a to ve výši 338 Kč za každý 1 ks. Rozhodné období je od 1.1. do 31.12.2020.</t>
    </r>
  </si>
  <si>
    <t xml:space="preserve"> </t>
  </si>
  <si>
    <t>Příspěvek na opatrovnictví na 2022</t>
  </si>
  <si>
    <t>Příspěvek v Kč</t>
  </si>
  <si>
    <t>OP  celkem 2020</t>
  </si>
  <si>
    <t>OP se správním poplatkem</t>
  </si>
  <si>
    <t>OP bez správního poplatku</t>
  </si>
  <si>
    <t>OP s aktivovaným čipem</t>
  </si>
  <si>
    <r>
      <rPr>
        <b/>
        <sz val="10"/>
        <rFont val="Arial CE"/>
        <charset val="238"/>
      </rPr>
      <t>Příspěvek na vydávání řidičských průkazů</t>
    </r>
    <r>
      <rPr>
        <sz val="10"/>
        <rFont val="Arial CE"/>
        <charset val="238"/>
      </rPr>
      <t xml:space="preserve"> náleží obcím, kde byla podána žádost o vydání řidičského průkazu (tzv. místo nabrání), a to ve výši 139 Kč za každý 1 ks takto „nabraného“ řidičského průkazu, rozhodným obdobím je od 1. 1. do 31. 12. 2020.</t>
    </r>
  </si>
  <si>
    <t>Σ v Kč</t>
  </si>
  <si>
    <t>Σ počtu úkonů</t>
  </si>
  <si>
    <t>Příspěvek na rok 2022 v Kč</t>
  </si>
  <si>
    <t>MOAP</t>
  </si>
  <si>
    <t>RAB</t>
  </si>
  <si>
    <t>Slezská O.</t>
  </si>
  <si>
    <t>v tis. Kč</t>
  </si>
  <si>
    <t>Příspěvek na karanténní ubytování Covid-19 pozitivních osob bez přístřeší a osob vykázaných</t>
  </si>
  <si>
    <r>
      <rPr>
        <b/>
        <sz val="10"/>
        <rFont val="Arial CE"/>
        <charset val="238"/>
      </rPr>
      <t>Příspěvek na matriční působnost</t>
    </r>
    <r>
      <rPr>
        <sz val="10"/>
        <rFont val="Arial CE"/>
        <charset val="238"/>
      </rPr>
      <t xml:space="preserve"> je určen na financování matričních úřadů. Za každý provedený zápis v knize narození náleží příspěvek ve výši 741 Kč, za každý provedený zápis v knize manželství nebo partnerství náleží příspěvek ve výši 2 964 Kč, za každý provedený zápis v knize úmrtí náleží příspěvek ve výši 988 Kč, za každý úkon určení otcovství souhlasným prohlášením rodičů náleží příspěvek ve výši 247 Kč. Rozhodné období je od 1.1. do 31.12.2020.</t>
    </r>
  </si>
  <si>
    <r>
      <rPr>
        <b/>
        <sz val="10"/>
        <rFont val="Arial CE"/>
        <charset val="238"/>
      </rPr>
      <t xml:space="preserve">Příspěvek na financování jednotných kontaktních míst </t>
    </r>
    <r>
      <rPr>
        <sz val="10"/>
        <rFont val="Arial CE"/>
        <charset val="238"/>
      </rPr>
      <t>obdrží město na základě zaevidovaných a následně řešených dotazů klientů za období 1.1. do 31.12.2020. Konkrétní výše příspěvku pro jednotlivá jednotná kontaktní místa v rámci obcí ČR bylo pro Ostravu stanovena ve výši 792 000 Kč. Funkci jednotného kontaktního místa plní živnostenský úřad.</t>
    </r>
  </si>
  <si>
    <r>
      <rPr>
        <b/>
        <sz val="10"/>
        <rFont val="Arial CE"/>
        <charset val="238"/>
      </rPr>
      <t>Příspěvek na zkoušky odborné způsobilosti k řízení motorového vozidla</t>
    </r>
    <r>
      <rPr>
        <sz val="10"/>
        <rFont val="Arial CE"/>
        <charset val="238"/>
      </rPr>
      <t xml:space="preserve"> obdrží obce s rozšířenou působností příspěvek za každou část zkoušky z odborné způsobilosti k řízení motorového vozidla vykonané v období od 1. 1. 2020 do 31. 12. 2020. Za každou provedenou zkoušku z předpisů o provozu na pozemních komunikacích a zdravotnické přípravy u skupin A, B, T, C, D vč. podskupin obdrží příspěvek ve výši 108 Kč. Za každou provedenou zkoušku ze znalosti ovládání a údržby u skupin C, D vč. podskupin obdrží příspěvek 81 Kč. Za každou provedenou zkoušku z praktické jízdy u skupin A, B. T vč. podskupin obdrží příspěvek 325 Kč a u skupin C, D příspěvek 406 Kč. Za každou provedenou zkoušku z profesní způsobilosti řidiče obdrží příspěvek 217 Kč.</t>
    </r>
  </si>
  <si>
    <r>
      <rPr>
        <b/>
        <sz val="10"/>
        <rFont val="Arial CE"/>
        <charset val="238"/>
      </rPr>
      <t>Příspěvek na karanténní ubytování Covid-19 pozitivních osob bez přístřeší a osob vykázaných</t>
    </r>
    <r>
      <rPr>
        <sz val="10"/>
        <rFont val="Arial CE"/>
        <charset val="238"/>
      </rPr>
      <t xml:space="preserve"> je určen vybraným územním samosprávným celkům, které vykonávaly povinnost karanténního ubytování Covid-19 pozitivních osob bez přístřeší a osob vykázaných podle § 44 zákona č. 273/2008 Sb., o Policii České republiky. O finanční podpoře územním samosprávným celkům rozhodl Ústřední krizový štáb v reakci na mimořádnou a nepředvídatelnou situaci, která byla spojena s pandemií koronaviru a při které měly územní samosprávné celky povinnost se o uvedené osoby postarat, zajistit ubytování, stravu a nezbytnou péči. Obce činily tato opatření podle zákona č. 258/2000 Sb., o ochraně veřejného zdraví, a zákona č. 240/2000 Sb., o krizovém řízení. Vybrané obce s rozšířenou působností obdrží příspěvek za zajištění karanténního ubytování výše uvedených osob za období 12. 3. 2020 až 30. 4. 2021. Jeho výše se odvíjí od počtu ubytovaných osob a od vykázaných nákladů souvisejících s ubytovací povinností, a je v souladu s pravidly nastavenými Ministerstvem vnitra. </t>
    </r>
  </si>
  <si>
    <t>Contacts</t>
  </si>
  <si>
    <t>OP</t>
  </si>
  <si>
    <t>ŘP</t>
  </si>
  <si>
    <t>Živnosťák</t>
  </si>
  <si>
    <t>Holmanová</t>
  </si>
  <si>
    <t>Korduliak</t>
  </si>
  <si>
    <t>Křídlo</t>
  </si>
  <si>
    <t>Poledníková</t>
  </si>
  <si>
    <t>Drlík, Dvořáková</t>
  </si>
  <si>
    <t>Matriční úkony</t>
  </si>
  <si>
    <t>Kaločová</t>
  </si>
  <si>
    <t>Gernerová</t>
  </si>
  <si>
    <r>
      <rPr>
        <b/>
        <sz val="10"/>
        <rFont val="Arial CE"/>
        <charset val="238"/>
      </rPr>
      <t>Příspěvek na vydávání občanských průkazů</t>
    </r>
    <r>
      <rPr>
        <sz val="10"/>
        <rFont val="Arial CE"/>
        <charset val="238"/>
      </rPr>
      <t xml:space="preserve"> náleží obcím, kde byla podána žádost o vydání občanského průkazu (tzv. místo nabrání), a to ve výši 139 Kč za každý 1 ks takto „nabraného“ občanského průkazu. Rozhodné období je od 1.1. do 31.12.2020.</t>
    </r>
  </si>
  <si>
    <r>
      <rPr>
        <b/>
        <sz val="10"/>
        <rFont val="Arial CE"/>
        <charset val="238"/>
      </rPr>
      <t xml:space="preserve">Příspěvek na financování úřadů územního plánování </t>
    </r>
    <r>
      <rPr>
        <sz val="10"/>
        <rFont val="Arial CE"/>
        <charset val="238"/>
      </rPr>
      <t>obdrží Magistrát města Ostravy ve výši 2 706 Kč za každé závazné stanovisko vydané v období od 1.1. do 31.12.2020. Počty závazných stanovisek vycházejí ze statistického zjišťování prováděného Ministerstvem pro místní rozvoj.</t>
    </r>
  </si>
  <si>
    <t>Moravská Ostrava a Přívoz</t>
  </si>
  <si>
    <r>
      <rPr>
        <b/>
        <sz val="10"/>
        <rFont val="Arial CE"/>
        <charset val="238"/>
      </rPr>
      <t>Příspěvek na aktivaci el. čipu</t>
    </r>
    <r>
      <rPr>
        <sz val="10"/>
        <rFont val="Arial CE"/>
        <charset val="238"/>
      </rPr>
      <t xml:space="preserve"> náleží obcím, kde při vydání občanského průkazu byla provedena aktivace jeho elektronického čipu a představeny jeho funkce. Za tento úkon obdrží příspěvek ve výši 35 Kč za každou provedenou aktivaci. Rozhodné období je od 1.1. do 31.12.2020.</t>
    </r>
  </si>
  <si>
    <t>Počet občanů
k 1.1.2021</t>
  </si>
  <si>
    <t>MĚSTSKÝ OBVOD</t>
  </si>
  <si>
    <t>DOTACE 
CELKEM</t>
  </si>
  <si>
    <t>Příspěvek na zkoušky odborné způsobilosti 
k řízení motorového vozidla</t>
  </si>
  <si>
    <r>
      <rPr>
        <b/>
        <sz val="10"/>
        <rFont val="Arial CE"/>
        <charset val="238"/>
      </rPr>
      <t>Příspěvek na výkon státní správy je rozdělen v poměru 48 % město a 52 % městské obvody</t>
    </r>
    <r>
      <rPr>
        <sz val="10"/>
        <rFont val="Arial CE"/>
        <charset val="238"/>
      </rPr>
      <t xml:space="preserve"> dle výkonu činností v přenesené působnosti. Kritériem pro rozdělení částky připadající městským obvodům je počet občanů obvodu k 1.1.2021.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</si>
</sst>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0.0"/>
    <numFmt numFmtId="166" formatCode="0.000000000000"/>
    <numFmt numFmtId="167" formatCode="0.000000000000000"/>
    <numFmt numFmtId="168" formatCode="#,##0.00\ &quot;Kč&quot;"/>
    <numFmt numFmtId="169" formatCode="#,##0_ ;\-#,##0\ "/>
    <numFmt numFmtId="170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 CE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</font>
    <font>
      <b/>
      <u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Continuous"/>
    </xf>
    <xf numFmtId="0" fontId="3" fillId="0" borderId="0" xfId="1" applyFont="1"/>
    <xf numFmtId="3" fontId="3" fillId="0" borderId="11" xfId="1" applyNumberFormat="1" applyFont="1" applyFill="1" applyBorder="1"/>
    <xf numFmtId="3" fontId="3" fillId="0" borderId="11" xfId="1" applyNumberFormat="1" applyFont="1" applyBorder="1"/>
    <xf numFmtId="3" fontId="4" fillId="0" borderId="9" xfId="1" applyNumberFormat="1" applyFont="1" applyBorder="1"/>
    <xf numFmtId="164" fontId="1" fillId="0" borderId="0" xfId="1" applyNumberFormat="1"/>
    <xf numFmtId="2" fontId="1" fillId="0" borderId="0" xfId="1" applyNumberFormat="1"/>
    <xf numFmtId="4" fontId="1" fillId="0" borderId="0" xfId="1" applyNumberFormat="1"/>
    <xf numFmtId="3" fontId="3" fillId="0" borderId="12" xfId="1" applyNumberFormat="1" applyFont="1" applyBorder="1"/>
    <xf numFmtId="3" fontId="4" fillId="0" borderId="8" xfId="1" applyNumberFormat="1" applyFont="1" applyBorder="1"/>
    <xf numFmtId="165" fontId="1" fillId="0" borderId="0" xfId="1" applyNumberFormat="1"/>
    <xf numFmtId="2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3" fontId="3" fillId="0" borderId="14" xfId="1" applyNumberFormat="1" applyFont="1" applyBorder="1"/>
    <xf numFmtId="3" fontId="4" fillId="0" borderId="15" xfId="1" applyNumberFormat="1" applyFont="1" applyBorder="1"/>
    <xf numFmtId="3" fontId="1" fillId="0" borderId="0" xfId="1" applyNumberFormat="1"/>
    <xf numFmtId="0" fontId="7" fillId="2" borderId="21" xfId="0" applyFont="1" applyFill="1" applyBorder="1"/>
    <xf numFmtId="0" fontId="7" fillId="2" borderId="22" xfId="0" applyFont="1" applyFill="1" applyBorder="1"/>
    <xf numFmtId="0" fontId="7" fillId="2" borderId="23" xfId="0" applyFont="1" applyFill="1" applyBorder="1"/>
    <xf numFmtId="0" fontId="7" fillId="2" borderId="24" xfId="0" applyFont="1" applyFill="1" applyBorder="1"/>
    <xf numFmtId="0" fontId="7" fillId="2" borderId="25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4" xfId="0" applyFill="1" applyBorder="1"/>
    <xf numFmtId="0" fontId="7" fillId="2" borderId="26" xfId="0" applyFont="1" applyFill="1" applyBorder="1"/>
    <xf numFmtId="0" fontId="0" fillId="3" borderId="27" xfId="0" applyFill="1" applyBorder="1"/>
    <xf numFmtId="3" fontId="3" fillId="0" borderId="10" xfId="1" applyNumberFormat="1" applyFont="1" applyBorder="1"/>
    <xf numFmtId="3" fontId="3" fillId="0" borderId="28" xfId="1" applyNumberFormat="1" applyFont="1" applyBorder="1"/>
    <xf numFmtId="3" fontId="3" fillId="0" borderId="29" xfId="1" applyNumberFormat="1" applyFont="1" applyBorder="1"/>
    <xf numFmtId="3" fontId="3" fillId="0" borderId="27" xfId="1" applyNumberFormat="1" applyFont="1" applyBorder="1"/>
    <xf numFmtId="3" fontId="6" fillId="5" borderId="18" xfId="1" applyNumberFormat="1" applyFont="1" applyFill="1" applyBorder="1"/>
    <xf numFmtId="3" fontId="4" fillId="5" borderId="18" xfId="1" applyNumberFormat="1" applyFont="1" applyFill="1" applyBorder="1"/>
    <xf numFmtId="3" fontId="4" fillId="5" borderId="30" xfId="1" applyNumberFormat="1" applyFont="1" applyFill="1" applyBorder="1"/>
    <xf numFmtId="3" fontId="4" fillId="5" borderId="19" xfId="1" applyNumberFormat="1" applyFont="1" applyFill="1" applyBorder="1"/>
    <xf numFmtId="3" fontId="4" fillId="5" borderId="31" xfId="1" applyNumberFormat="1" applyFont="1" applyFill="1" applyBorder="1"/>
    <xf numFmtId="3" fontId="4" fillId="5" borderId="0" xfId="1" applyNumberFormat="1" applyFont="1" applyFill="1" applyBorder="1"/>
    <xf numFmtId="0" fontId="1" fillId="0" borderId="0" xfId="1" applyBorder="1"/>
    <xf numFmtId="0" fontId="2" fillId="0" borderId="0" xfId="1" applyFont="1" applyBorder="1" applyAlignment="1">
      <alignment horizontal="center"/>
    </xf>
    <xf numFmtId="3" fontId="4" fillId="5" borderId="6" xfId="1" applyNumberFormat="1" applyFont="1" applyFill="1" applyBorder="1"/>
    <xf numFmtId="0" fontId="2" fillId="0" borderId="0" xfId="1" applyFont="1" applyAlignment="1">
      <alignment wrapText="1"/>
    </xf>
    <xf numFmtId="49" fontId="4" fillId="0" borderId="0" xfId="1" applyNumberFormat="1" applyFont="1" applyAlignment="1">
      <alignment horizontal="centerContinuous" wrapText="1"/>
    </xf>
    <xf numFmtId="0" fontId="1" fillId="0" borderId="0" xfId="1" applyAlignment="1">
      <alignment wrapText="1"/>
    </xf>
    <xf numFmtId="3" fontId="4" fillId="4" borderId="35" xfId="1" applyNumberFormat="1" applyFont="1" applyFill="1" applyBorder="1"/>
    <xf numFmtId="3" fontId="4" fillId="4" borderId="20" xfId="1" applyNumberFormat="1" applyFont="1" applyFill="1" applyBorder="1"/>
    <xf numFmtId="3" fontId="4" fillId="4" borderId="7" xfId="1" applyNumberFormat="1" applyFont="1" applyFill="1" applyBorder="1"/>
    <xf numFmtId="0" fontId="7" fillId="0" borderId="36" xfId="0" applyFont="1" applyFill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3" fontId="4" fillId="5" borderId="17" xfId="1" applyNumberFormat="1" applyFont="1" applyFill="1" applyBorder="1" applyAlignment="1">
      <alignment horizontal="left" wrapText="1"/>
    </xf>
    <xf numFmtId="3" fontId="4" fillId="5" borderId="39" xfId="1" applyNumberFormat="1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" fontId="0" fillId="0" borderId="1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7" fillId="0" borderId="3" xfId="0" applyFont="1" applyBorder="1"/>
    <xf numFmtId="167" fontId="0" fillId="0" borderId="0" xfId="0" applyNumberFormat="1"/>
    <xf numFmtId="168" fontId="7" fillId="0" borderId="3" xfId="0" applyNumberFormat="1" applyFont="1" applyBorder="1"/>
    <xf numFmtId="168" fontId="7" fillId="0" borderId="5" xfId="0" applyNumberFormat="1" applyFont="1" applyBorder="1"/>
    <xf numFmtId="0" fontId="0" fillId="0" borderId="12" xfId="0" applyBorder="1" applyAlignment="1">
      <alignment horizontal="center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0" fontId="7" fillId="0" borderId="0" xfId="0" applyFont="1" applyBorder="1"/>
    <xf numFmtId="0" fontId="7" fillId="0" borderId="42" xfId="0" applyFont="1" applyBorder="1"/>
    <xf numFmtId="0" fontId="0" fillId="0" borderId="43" xfId="0" applyBorder="1"/>
    <xf numFmtId="3" fontId="0" fillId="0" borderId="12" xfId="0" applyNumberFormat="1" applyBorder="1"/>
    <xf numFmtId="0" fontId="10" fillId="0" borderId="0" xfId="0" applyFont="1"/>
    <xf numFmtId="0" fontId="8" fillId="0" borderId="0" xfId="0" applyFont="1"/>
    <xf numFmtId="0" fontId="4" fillId="0" borderId="12" xfId="0" applyFont="1" applyBorder="1"/>
    <xf numFmtId="0" fontId="4" fillId="0" borderId="43" xfId="0" applyFont="1" applyBorder="1"/>
    <xf numFmtId="0" fontId="4" fillId="0" borderId="45" xfId="0" applyFont="1" applyBorder="1"/>
    <xf numFmtId="0" fontId="4" fillId="0" borderId="9" xfId="0" applyFont="1" applyBorder="1"/>
    <xf numFmtId="0" fontId="4" fillId="0" borderId="0" xfId="0" applyFont="1"/>
    <xf numFmtId="3" fontId="0" fillId="7" borderId="12" xfId="0" applyNumberFormat="1" applyFill="1" applyBorder="1"/>
    <xf numFmtId="3" fontId="3" fillId="7" borderId="12" xfId="0" applyNumberFormat="1" applyFont="1" applyFill="1" applyBorder="1"/>
    <xf numFmtId="3" fontId="0" fillId="7" borderId="43" xfId="0" applyNumberFormat="1" applyFill="1" applyBorder="1" applyAlignment="1">
      <alignment horizontal="center"/>
    </xf>
    <xf numFmtId="3" fontId="0" fillId="7" borderId="45" xfId="0" applyNumberFormat="1" applyFill="1" applyBorder="1"/>
    <xf numFmtId="3" fontId="0" fillId="7" borderId="12" xfId="0" applyNumberFormat="1" applyFill="1" applyBorder="1" applyAlignment="1">
      <alignment horizontal="center"/>
    </xf>
    <xf numFmtId="3" fontId="0" fillId="7" borderId="43" xfId="0" applyNumberFormat="1" applyFill="1" applyBorder="1"/>
    <xf numFmtId="3" fontId="0" fillId="7" borderId="8" xfId="0" applyNumberFormat="1" applyFill="1" applyBorder="1"/>
    <xf numFmtId="3" fontId="0" fillId="0" borderId="0" xfId="0" applyNumberFormat="1"/>
    <xf numFmtId="3" fontId="0" fillId="6" borderId="8" xfId="0" applyNumberFormat="1" applyFill="1" applyBorder="1"/>
    <xf numFmtId="3" fontId="0" fillId="7" borderId="12" xfId="0" applyNumberFormat="1" applyFill="1" applyBorder="1" applyAlignment="1">
      <alignment horizontal="right"/>
    </xf>
    <xf numFmtId="3" fontId="0" fillId="7" borderId="14" xfId="0" applyNumberFormat="1" applyFill="1" applyBorder="1"/>
    <xf numFmtId="3" fontId="3" fillId="7" borderId="14" xfId="0" applyNumberFormat="1" applyFont="1" applyFill="1" applyBorder="1"/>
    <xf numFmtId="3" fontId="0" fillId="7" borderId="46" xfId="0" applyNumberFormat="1" applyFill="1" applyBorder="1" applyAlignment="1">
      <alignment horizontal="center"/>
    </xf>
    <xf numFmtId="3" fontId="0" fillId="7" borderId="47" xfId="0" applyNumberFormat="1" applyFill="1" applyBorder="1"/>
    <xf numFmtId="3" fontId="0" fillId="7" borderId="14" xfId="0" applyNumberFormat="1" applyFill="1" applyBorder="1" applyAlignment="1">
      <alignment horizontal="center"/>
    </xf>
    <xf numFmtId="3" fontId="0" fillId="7" borderId="46" xfId="0" applyNumberFormat="1" applyFill="1" applyBorder="1"/>
    <xf numFmtId="3" fontId="0" fillId="7" borderId="11" xfId="0" applyNumberFormat="1" applyFill="1" applyBorder="1"/>
    <xf numFmtId="3" fontId="3" fillId="7" borderId="11" xfId="0" applyNumberFormat="1" applyFont="1" applyFill="1" applyBorder="1"/>
    <xf numFmtId="3" fontId="0" fillId="7" borderId="48" xfId="0" applyNumberFormat="1" applyFill="1" applyBorder="1" applyAlignment="1">
      <alignment horizontal="center"/>
    </xf>
    <xf numFmtId="3" fontId="0" fillId="7" borderId="48" xfId="0" applyNumberFormat="1" applyFill="1" applyBorder="1"/>
    <xf numFmtId="3" fontId="0" fillId="7" borderId="44" xfId="0" applyNumberFormat="1" applyFill="1" applyBorder="1"/>
    <xf numFmtId="3" fontId="0" fillId="6" borderId="44" xfId="0" applyNumberFormat="1" applyFill="1" applyBorder="1"/>
    <xf numFmtId="3" fontId="0" fillId="7" borderId="11" xfId="0" applyNumberFormat="1" applyFill="1" applyBorder="1" applyAlignment="1">
      <alignment horizontal="right"/>
    </xf>
    <xf numFmtId="0" fontId="3" fillId="0" borderId="12" xfId="0" applyFont="1" applyBorder="1"/>
    <xf numFmtId="0" fontId="3" fillId="0" borderId="0" xfId="0" applyFont="1"/>
    <xf numFmtId="3" fontId="0" fillId="7" borderId="14" xfId="0" applyNumberFormat="1" applyFill="1" applyBorder="1" applyAlignment="1">
      <alignment horizontal="right"/>
    </xf>
    <xf numFmtId="0" fontId="3" fillId="0" borderId="50" xfId="0" applyFont="1" applyBorder="1"/>
    <xf numFmtId="0" fontId="0" fillId="0" borderId="0" xfId="0" applyAlignment="1">
      <alignment horizontal="right"/>
    </xf>
    <xf numFmtId="3" fontId="0" fillId="7" borderId="31" xfId="0" applyNumberFormat="1" applyFill="1" applyBorder="1"/>
    <xf numFmtId="3" fontId="3" fillId="7" borderId="31" xfId="0" applyNumberFormat="1" applyFont="1" applyFill="1" applyBorder="1"/>
    <xf numFmtId="3" fontId="0" fillId="7" borderId="51" xfId="0" applyNumberFormat="1" applyFill="1" applyBorder="1" applyAlignment="1">
      <alignment horizontal="center"/>
    </xf>
    <xf numFmtId="3" fontId="0" fillId="7" borderId="6" xfId="0" applyNumberFormat="1" applyFill="1" applyBorder="1"/>
    <xf numFmtId="3" fontId="0" fillId="7" borderId="50" xfId="0" applyNumberFormat="1" applyFill="1" applyBorder="1"/>
    <xf numFmtId="3" fontId="0" fillId="7" borderId="31" xfId="0" applyNumberFormat="1" applyFill="1" applyBorder="1" applyAlignment="1">
      <alignment horizontal="center"/>
    </xf>
    <xf numFmtId="3" fontId="0" fillId="7" borderId="51" xfId="0" applyNumberFormat="1" applyFill="1" applyBorder="1"/>
    <xf numFmtId="3" fontId="0" fillId="6" borderId="6" xfId="0" applyNumberFormat="1" applyFill="1" applyBorder="1"/>
    <xf numFmtId="0" fontId="4" fillId="0" borderId="14" xfId="0" applyFont="1" applyBorder="1" applyAlignment="1">
      <alignment horizontal="center"/>
    </xf>
    <xf numFmtId="3" fontId="4" fillId="0" borderId="0" xfId="0" applyNumberFormat="1" applyFont="1"/>
    <xf numFmtId="0" fontId="0" fillId="0" borderId="52" xfId="0" applyBorder="1"/>
    <xf numFmtId="169" fontId="0" fillId="7" borderId="26" xfId="0" applyNumberFormat="1" applyFill="1" applyBorder="1" applyAlignment="1">
      <alignment horizontal="center"/>
    </xf>
    <xf numFmtId="0" fontId="0" fillId="0" borderId="53" xfId="0" applyBorder="1"/>
    <xf numFmtId="169" fontId="0" fillId="7" borderId="22" xfId="0" applyNumberFormat="1" applyFill="1" applyBorder="1" applyAlignment="1">
      <alignment horizontal="center"/>
    </xf>
    <xf numFmtId="0" fontId="0" fillId="0" borderId="54" xfId="0" applyBorder="1"/>
    <xf numFmtId="169" fontId="0" fillId="7" borderId="23" xfId="0" applyNumberFormat="1" applyFill="1" applyBorder="1" applyAlignment="1">
      <alignment horizontal="center"/>
    </xf>
    <xf numFmtId="0" fontId="0" fillId="0" borderId="55" xfId="0" applyBorder="1"/>
    <xf numFmtId="169" fontId="0" fillId="7" borderId="24" xfId="0" applyNumberFormat="1" applyFill="1" applyBorder="1" applyAlignment="1">
      <alignment horizontal="center"/>
    </xf>
    <xf numFmtId="0" fontId="0" fillId="0" borderId="6" xfId="0" applyBorder="1"/>
    <xf numFmtId="0" fontId="4" fillId="0" borderId="0" xfId="0" applyFont="1" applyBorder="1" applyAlignment="1">
      <alignment horizontal="center"/>
    </xf>
    <xf numFmtId="169" fontId="0" fillId="7" borderId="0" xfId="0" applyNumberFormat="1" applyFill="1" applyBorder="1" applyAlignment="1">
      <alignment horizontal="center"/>
    </xf>
    <xf numFmtId="3" fontId="0" fillId="7" borderId="0" xfId="0" applyNumberFormat="1" applyFill="1" applyBorder="1" applyAlignment="1">
      <alignment horizontal="center"/>
    </xf>
    <xf numFmtId="0" fontId="4" fillId="0" borderId="5" xfId="0" applyFont="1" applyBorder="1"/>
    <xf numFmtId="0" fontId="4" fillId="0" borderId="52" xfId="0" applyFont="1" applyBorder="1"/>
    <xf numFmtId="0" fontId="4" fillId="0" borderId="59" xfId="0" applyFont="1" applyBorder="1"/>
    <xf numFmtId="0" fontId="4" fillId="0" borderId="26" xfId="0" applyFont="1" applyBorder="1"/>
    <xf numFmtId="0" fontId="4" fillId="0" borderId="64" xfId="0" applyFont="1" applyBorder="1"/>
    <xf numFmtId="0" fontId="4" fillId="0" borderId="66" xfId="0" applyFont="1" applyBorder="1"/>
    <xf numFmtId="0" fontId="4" fillId="7" borderId="52" xfId="0" applyFont="1" applyFill="1" applyBorder="1"/>
    <xf numFmtId="0" fontId="4" fillId="7" borderId="26" xfId="0" applyFont="1" applyFill="1" applyBorder="1"/>
    <xf numFmtId="0" fontId="0" fillId="0" borderId="0" xfId="0" applyBorder="1"/>
    <xf numFmtId="3" fontId="0" fillId="0" borderId="9" xfId="0" applyNumberFormat="1" applyBorder="1"/>
    <xf numFmtId="3" fontId="0" fillId="0" borderId="8" xfId="0" applyNumberFormat="1" applyBorder="1"/>
    <xf numFmtId="3" fontId="0" fillId="0" borderId="44" xfId="0" applyNumberFormat="1" applyBorder="1"/>
    <xf numFmtId="167" fontId="0" fillId="0" borderId="0" xfId="0" applyNumberFormat="1" applyAlignment="1">
      <alignment horizontal="center"/>
    </xf>
    <xf numFmtId="170" fontId="0" fillId="3" borderId="12" xfId="0" applyNumberFormat="1" applyFill="1" applyBorder="1"/>
    <xf numFmtId="170" fontId="0" fillId="3" borderId="27" xfId="0" applyNumberFormat="1" applyFill="1" applyBorder="1"/>
    <xf numFmtId="3" fontId="4" fillId="4" borderId="33" xfId="1" applyNumberFormat="1" applyFont="1" applyFill="1" applyBorder="1"/>
    <xf numFmtId="3" fontId="3" fillId="0" borderId="21" xfId="1" applyNumberFormat="1" applyFont="1" applyBorder="1"/>
    <xf numFmtId="3" fontId="3" fillId="0" borderId="22" xfId="1" applyNumberFormat="1" applyFont="1" applyBorder="1"/>
    <xf numFmtId="3" fontId="3" fillId="0" borderId="23" xfId="1" applyNumberFormat="1" applyFont="1" applyBorder="1"/>
    <xf numFmtId="3" fontId="4" fillId="5" borderId="72" xfId="1" applyNumberFormat="1" applyFont="1" applyFill="1" applyBorder="1"/>
    <xf numFmtId="0" fontId="3" fillId="0" borderId="12" xfId="0" applyFont="1" applyFill="1" applyBorder="1"/>
    <xf numFmtId="0" fontId="3" fillId="0" borderId="11" xfId="0" applyFont="1" applyFill="1" applyBorder="1"/>
    <xf numFmtId="169" fontId="0" fillId="0" borderId="11" xfId="0" applyNumberFormat="1" applyBorder="1"/>
    <xf numFmtId="4" fontId="0" fillId="0" borderId="12" xfId="0" applyNumberFormat="1" applyBorder="1"/>
    <xf numFmtId="0" fontId="4" fillId="0" borderId="12" xfId="0" applyFont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0" fontId="3" fillId="0" borderId="43" xfId="0" applyFont="1" applyFill="1" applyBorder="1"/>
    <xf numFmtId="0" fontId="0" fillId="0" borderId="45" xfId="0" applyBorder="1"/>
    <xf numFmtId="0" fontId="0" fillId="0" borderId="14" xfId="0" applyBorder="1"/>
    <xf numFmtId="3" fontId="7" fillId="0" borderId="42" xfId="0" applyNumberFormat="1" applyFont="1" applyBorder="1"/>
    <xf numFmtId="0" fontId="0" fillId="0" borderId="28" xfId="0" applyBorder="1"/>
    <xf numFmtId="3" fontId="0" fillId="0" borderId="42" xfId="0" applyNumberFormat="1" applyBorder="1"/>
    <xf numFmtId="4" fontId="0" fillId="0" borderId="14" xfId="0" applyNumberFormat="1" applyBorder="1"/>
    <xf numFmtId="4" fontId="0" fillId="0" borderId="14" xfId="0" applyNumberFormat="1" applyBorder="1" applyAlignment="1">
      <alignment horizontal="right"/>
    </xf>
    <xf numFmtId="4" fontId="0" fillId="0" borderId="29" xfId="0" applyNumberFormat="1" applyBorder="1"/>
    <xf numFmtId="3" fontId="0" fillId="0" borderId="29" xfId="0" applyNumberFormat="1" applyBorder="1"/>
    <xf numFmtId="0" fontId="0" fillId="0" borderId="43" xfId="0" applyFill="1" applyBorder="1"/>
    <xf numFmtId="3" fontId="0" fillId="0" borderId="53" xfId="0" applyNumberFormat="1" applyFill="1" applyBorder="1"/>
    <xf numFmtId="3" fontId="0" fillId="0" borderId="22" xfId="0" applyNumberFormat="1" applyFill="1" applyBorder="1"/>
    <xf numFmtId="3" fontId="0" fillId="0" borderId="45" xfId="0" applyNumberFormat="1" applyFill="1" applyBorder="1"/>
    <xf numFmtId="3" fontId="0" fillId="0" borderId="43" xfId="0" applyNumberFormat="1" applyFill="1" applyBorder="1"/>
    <xf numFmtId="3" fontId="3" fillId="0" borderId="45" xfId="0" applyNumberFormat="1" applyFont="1" applyFill="1" applyBorder="1"/>
    <xf numFmtId="3" fontId="3" fillId="0" borderId="43" xfId="0" applyNumberFormat="1" applyFont="1" applyFill="1" applyBorder="1"/>
    <xf numFmtId="3" fontId="0" fillId="0" borderId="28" xfId="0" applyNumberFormat="1" applyFill="1" applyBorder="1" applyAlignment="1">
      <alignment horizontal="center"/>
    </xf>
    <xf numFmtId="3" fontId="0" fillId="0" borderId="56" xfId="0" applyNumberFormat="1" applyFill="1" applyBorder="1"/>
    <xf numFmtId="3" fontId="0" fillId="0" borderId="12" xfId="0" applyNumberFormat="1" applyFill="1" applyBorder="1"/>
    <xf numFmtId="3" fontId="0" fillId="0" borderId="12" xfId="0" applyNumberFormat="1" applyFill="1" applyBorder="1" applyAlignment="1">
      <alignment horizontal="center"/>
    </xf>
    <xf numFmtId="3" fontId="0" fillId="0" borderId="8" xfId="0" applyNumberFormat="1" applyFill="1" applyBorder="1"/>
    <xf numFmtId="3" fontId="0" fillId="0" borderId="0" xfId="0" applyNumberFormat="1" applyFill="1"/>
    <xf numFmtId="0" fontId="0" fillId="0" borderId="0" xfId="0" applyFill="1"/>
    <xf numFmtId="3" fontId="0" fillId="0" borderId="57" xfId="0" applyNumberFormat="1" applyFill="1" applyBorder="1"/>
    <xf numFmtId="3" fontId="0" fillId="0" borderId="53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0" fontId="0" fillId="0" borderId="46" xfId="0" applyFill="1" applyBorder="1"/>
    <xf numFmtId="3" fontId="0" fillId="0" borderId="54" xfId="0" applyNumberFormat="1" applyFill="1" applyBorder="1"/>
    <xf numFmtId="3" fontId="0" fillId="0" borderId="23" xfId="0" applyNumberFormat="1" applyFill="1" applyBorder="1"/>
    <xf numFmtId="3" fontId="0" fillId="0" borderId="47" xfId="0" applyNumberFormat="1" applyFill="1" applyBorder="1"/>
    <xf numFmtId="3" fontId="0" fillId="0" borderId="46" xfId="0" applyNumberFormat="1" applyFill="1" applyBorder="1"/>
    <xf numFmtId="3" fontId="3" fillId="0" borderId="47" xfId="0" applyNumberFormat="1" applyFont="1" applyFill="1" applyBorder="1"/>
    <xf numFmtId="3" fontId="3" fillId="0" borderId="46" xfId="0" applyNumberFormat="1" applyFont="1" applyFill="1" applyBorder="1"/>
    <xf numFmtId="3" fontId="0" fillId="0" borderId="29" xfId="0" applyNumberFormat="1" applyFill="1" applyBorder="1" applyAlignment="1">
      <alignment horizontal="center"/>
    </xf>
    <xf numFmtId="3" fontId="0" fillId="0" borderId="58" xfId="0" applyNumberFormat="1" applyFill="1" applyBorder="1"/>
    <xf numFmtId="3" fontId="0" fillId="0" borderId="14" xfId="0" applyNumberFormat="1" applyFill="1" applyBorder="1"/>
    <xf numFmtId="3" fontId="0" fillId="0" borderId="14" xfId="0" applyNumberFormat="1" applyFill="1" applyBorder="1" applyAlignment="1">
      <alignment horizontal="center"/>
    </xf>
    <xf numFmtId="0" fontId="0" fillId="0" borderId="48" xfId="0" applyFill="1" applyBorder="1"/>
    <xf numFmtId="3" fontId="7" fillId="0" borderId="42" xfId="0" applyNumberFormat="1" applyFont="1" applyFill="1" applyBorder="1"/>
    <xf numFmtId="3" fontId="0" fillId="0" borderId="73" xfId="0" applyNumberFormat="1" applyFill="1" applyBorder="1"/>
    <xf numFmtId="3" fontId="0" fillId="0" borderId="42" xfId="0" applyNumberFormat="1" applyFill="1" applyBorder="1"/>
    <xf numFmtId="3" fontId="0" fillId="0" borderId="10" xfId="0" applyNumberFormat="1" applyFill="1" applyBorder="1"/>
    <xf numFmtId="3" fontId="3" fillId="0" borderId="42" xfId="0" applyNumberFormat="1" applyFont="1" applyFill="1" applyBorder="1"/>
    <xf numFmtId="3" fontId="3" fillId="0" borderId="10" xfId="0" applyNumberFormat="1" applyFont="1" applyFill="1" applyBorder="1"/>
    <xf numFmtId="3" fontId="0" fillId="0" borderId="42" xfId="0" applyNumberFormat="1" applyFill="1" applyBorder="1" applyAlignment="1">
      <alignment horizontal="center"/>
    </xf>
    <xf numFmtId="3" fontId="0" fillId="0" borderId="34" xfId="0" applyNumberFormat="1" applyFill="1" applyBorder="1"/>
    <xf numFmtId="3" fontId="0" fillId="0" borderId="49" xfId="0" applyNumberFormat="1" applyFill="1" applyBorder="1"/>
    <xf numFmtId="3" fontId="0" fillId="0" borderId="11" xfId="0" applyNumberFormat="1" applyFill="1" applyBorder="1"/>
    <xf numFmtId="3" fontId="0" fillId="0" borderId="11" xfId="0" applyNumberFormat="1" applyFill="1" applyBorder="1" applyAlignment="1">
      <alignment horizontal="center"/>
    </xf>
    <xf numFmtId="3" fontId="0" fillId="0" borderId="48" xfId="0" applyNumberFormat="1" applyFill="1" applyBorder="1"/>
    <xf numFmtId="3" fontId="0" fillId="0" borderId="44" xfId="0" applyNumberFormat="1" applyFill="1" applyBorder="1"/>
    <xf numFmtId="3" fontId="8" fillId="0" borderId="61" xfId="0" applyNumberFormat="1" applyFont="1" applyFill="1" applyBorder="1"/>
    <xf numFmtId="3" fontId="8" fillId="0" borderId="62" xfId="0" applyNumberFormat="1" applyFont="1" applyFill="1" applyBorder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center"/>
    </xf>
    <xf numFmtId="3" fontId="8" fillId="0" borderId="62" xfId="0" applyNumberFormat="1" applyFont="1" applyFill="1" applyBorder="1" applyAlignment="1">
      <alignment horizontal="center"/>
    </xf>
    <xf numFmtId="3" fontId="8" fillId="0" borderId="0" xfId="0" applyNumberFormat="1" applyFont="1" applyFill="1"/>
    <xf numFmtId="0" fontId="8" fillId="0" borderId="0" xfId="0" applyFont="1" applyFill="1"/>
    <xf numFmtId="3" fontId="0" fillId="0" borderId="61" xfId="0" applyNumberFormat="1" applyFill="1" applyBorder="1"/>
    <xf numFmtId="3" fontId="0" fillId="0" borderId="62" xfId="0" applyNumberFormat="1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3" fontId="0" fillId="0" borderId="62" xfId="0" applyNumberFormat="1" applyFill="1" applyBorder="1" applyAlignment="1">
      <alignment horizontal="center"/>
    </xf>
    <xf numFmtId="3" fontId="0" fillId="0" borderId="9" xfId="0" applyNumberFormat="1" applyFill="1" applyBorder="1"/>
    <xf numFmtId="3" fontId="0" fillId="0" borderId="60" xfId="0" applyNumberFormat="1" applyFill="1" applyBorder="1" applyAlignment="1">
      <alignment horizontal="right"/>
    </xf>
    <xf numFmtId="3" fontId="0" fillId="0" borderId="21" xfId="0" applyNumberFormat="1" applyFill="1" applyBorder="1" applyAlignment="1">
      <alignment horizontal="right"/>
    </xf>
    <xf numFmtId="3" fontId="0" fillId="0" borderId="60" xfId="0" applyNumberFormat="1" applyFill="1" applyBorder="1"/>
    <xf numFmtId="3" fontId="0" fillId="0" borderId="21" xfId="0" applyNumberFormat="1" applyFill="1" applyBorder="1"/>
    <xf numFmtId="3" fontId="3" fillId="0" borderId="49" xfId="0" applyNumberFormat="1" applyFont="1" applyFill="1" applyBorder="1"/>
    <xf numFmtId="3" fontId="3" fillId="0" borderId="48" xfId="0" applyNumberFormat="1" applyFont="1" applyFill="1" applyBorder="1"/>
    <xf numFmtId="3" fontId="0" fillId="0" borderId="10" xfId="0" applyNumberFormat="1" applyFill="1" applyBorder="1" applyAlignment="1">
      <alignment horizontal="center"/>
    </xf>
    <xf numFmtId="3" fontId="0" fillId="0" borderId="55" xfId="0" applyNumberForma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0" fillId="0" borderId="67" xfId="0" applyNumberFormat="1" applyFill="1" applyBorder="1"/>
    <xf numFmtId="3" fontId="0" fillId="0" borderId="63" xfId="0" applyNumberFormat="1" applyFill="1" applyBorder="1"/>
    <xf numFmtId="3" fontId="0" fillId="0" borderId="55" xfId="0" applyNumberFormat="1" applyFill="1" applyBorder="1"/>
    <xf numFmtId="3" fontId="0" fillId="0" borderId="24" xfId="0" applyNumberFormat="1" applyFill="1" applyBorder="1"/>
    <xf numFmtId="3" fontId="3" fillId="0" borderId="67" xfId="0" applyNumberFormat="1" applyFont="1" applyFill="1" applyBorder="1"/>
    <xf numFmtId="3" fontId="3" fillId="0" borderId="63" xfId="0" applyNumberFormat="1" applyFont="1" applyFill="1" applyBorder="1"/>
    <xf numFmtId="3" fontId="0" fillId="0" borderId="65" xfId="0" applyNumberFormat="1" applyFill="1" applyBorder="1" applyAlignment="1">
      <alignment horizontal="center"/>
    </xf>
    <xf numFmtId="4" fontId="0" fillId="8" borderId="14" xfId="0" applyNumberFormat="1" applyFill="1" applyBorder="1" applyAlignment="1">
      <alignment horizontal="right"/>
    </xf>
    <xf numFmtId="3" fontId="4" fillId="5" borderId="70" xfId="1" applyNumberFormat="1" applyFont="1" applyFill="1" applyBorder="1"/>
    <xf numFmtId="3" fontId="4" fillId="4" borderId="69" xfId="1" applyNumberFormat="1" applyFont="1" applyFill="1" applyBorder="1"/>
    <xf numFmtId="3" fontId="6" fillId="5" borderId="40" xfId="1" applyNumberFormat="1" applyFont="1" applyFill="1" applyBorder="1"/>
    <xf numFmtId="3" fontId="6" fillId="5" borderId="41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0" borderId="8" xfId="1" applyNumberFormat="1" applyFont="1" applyFill="1" applyBorder="1"/>
    <xf numFmtId="3" fontId="3" fillId="0" borderId="13" xfId="1" applyNumberFormat="1" applyFont="1" applyFill="1" applyBorder="1"/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1" fillId="9" borderId="68" xfId="1" applyFont="1" applyFill="1" applyBorder="1" applyAlignment="1">
      <alignment horizontal="center" vertical="center" wrapText="1"/>
    </xf>
    <xf numFmtId="0" fontId="12" fillId="9" borderId="69" xfId="0" applyFont="1" applyFill="1" applyBorder="1" applyAlignment="1">
      <alignment horizontal="center" vertical="center" wrapText="1"/>
    </xf>
    <xf numFmtId="3" fontId="4" fillId="5" borderId="16" xfId="1" applyNumberFormat="1" applyFont="1" applyFill="1" applyBorder="1" applyAlignment="1">
      <alignment vertical="center"/>
    </xf>
    <xf numFmtId="3" fontId="3" fillId="5" borderId="6" xfId="1" applyNumberFormat="1" applyFont="1" applyFill="1" applyBorder="1" applyAlignment="1">
      <alignment vertical="center"/>
    </xf>
    <xf numFmtId="3" fontId="4" fillId="4" borderId="32" xfId="1" applyNumberFormat="1" applyFont="1" applyFill="1" applyBorder="1" applyAlignment="1">
      <alignment horizontal="left"/>
    </xf>
    <xf numFmtId="3" fontId="3" fillId="4" borderId="34" xfId="1" applyNumberFormat="1" applyFont="1" applyFill="1" applyBorder="1" applyAlignment="1"/>
    <xf numFmtId="0" fontId="4" fillId="9" borderId="31" xfId="1" applyFont="1" applyFill="1" applyBorder="1" applyAlignment="1">
      <alignment horizontal="center" vertical="center" wrapText="1"/>
    </xf>
    <xf numFmtId="0" fontId="3" fillId="9" borderId="20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4" fillId="9" borderId="1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3" fillId="9" borderId="7" xfId="1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vertical="center" wrapText="1"/>
    </xf>
    <xf numFmtId="0" fontId="3" fillId="9" borderId="7" xfId="1" applyFont="1" applyFill="1" applyBorder="1" applyAlignment="1">
      <alignment vertical="center" wrapText="1"/>
    </xf>
    <xf numFmtId="0" fontId="4" fillId="9" borderId="61" xfId="1" applyFont="1" applyFill="1" applyBorder="1" applyAlignment="1">
      <alignment horizontal="center" vertical="center" wrapText="1"/>
    </xf>
    <xf numFmtId="0" fontId="3" fillId="9" borderId="32" xfId="1" applyFont="1" applyFill="1" applyBorder="1" applyAlignment="1">
      <alignment horizontal="center" vertical="center" wrapText="1"/>
    </xf>
    <xf numFmtId="0" fontId="4" fillId="9" borderId="20" xfId="1" applyFont="1" applyFill="1" applyBorder="1" applyAlignment="1">
      <alignment horizontal="center" vertical="center" wrapText="1"/>
    </xf>
    <xf numFmtId="0" fontId="4" fillId="9" borderId="0" xfId="1" applyFont="1" applyFill="1" applyAlignment="1">
      <alignment horizontal="center" vertical="center" wrapText="1"/>
    </xf>
    <xf numFmtId="0" fontId="3" fillId="9" borderId="33" xfId="1" applyFont="1" applyFill="1" applyBorder="1" applyAlignment="1">
      <alignment horizontal="center" vertical="center" wrapText="1"/>
    </xf>
    <xf numFmtId="0" fontId="4" fillId="9" borderId="33" xfId="1" applyFont="1" applyFill="1" applyBorder="1" applyAlignment="1">
      <alignment horizontal="center" vertical="center" wrapText="1"/>
    </xf>
    <xf numFmtId="0" fontId="4" fillId="9" borderId="51" xfId="1" applyFont="1" applyFill="1" applyBorder="1" applyAlignment="1">
      <alignment horizontal="center" vertical="center" wrapText="1"/>
    </xf>
    <xf numFmtId="0" fontId="4" fillId="9" borderId="71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/>
    </xf>
    <xf numFmtId="0" fontId="4" fillId="9" borderId="4" xfId="1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colová Monika" id="{B12D20F6-690E-4B71-A6C6-D4ABE8A7D043}" userId="S::Mmarcolova@ostrava.cz::a7f53c4f-ed2c-4b64-ae8d-e1196d762e41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4" dT="2021-09-23T11:12:02.80" personId="{B12D20F6-690E-4B71-A6C6-D4ABE8A7D043}" id="{FEE09927-A967-468B-834A-8B0D6FCAA966}">
    <text>777,4340996907611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46"/>
  <sheetViews>
    <sheetView showGridLines="0" tabSelected="1" topLeftCell="A19" zoomScaleNormal="100" workbookViewId="0">
      <selection activeCell="A44" sqref="A44:N44"/>
    </sheetView>
  </sheetViews>
  <sheetFormatPr defaultRowHeight="12.75" x14ac:dyDescent="0.2"/>
  <cols>
    <col min="1" max="1" width="29.28515625" style="46" customWidth="1"/>
    <col min="2" max="14" width="17.7109375" style="2" customWidth="1"/>
    <col min="15" max="15" width="11.140625" style="2" bestFit="1" customWidth="1"/>
    <col min="16" max="16" width="18.28515625" style="2" bestFit="1" customWidth="1"/>
    <col min="17" max="17" width="18.7109375" style="2" customWidth="1"/>
    <col min="18" max="18" width="9.5703125" style="2" bestFit="1" customWidth="1"/>
    <col min="19" max="19" width="9.140625" style="2"/>
    <col min="20" max="20" width="10.140625" style="2" bestFit="1" customWidth="1"/>
    <col min="21" max="21" width="9.140625" style="2"/>
    <col min="22" max="22" width="9.5703125" style="2" bestFit="1" customWidth="1"/>
    <col min="23" max="259" width="9.140625" style="2"/>
    <col min="260" max="260" width="24.28515625" style="2" customWidth="1"/>
    <col min="261" max="261" width="15.140625" style="2" customWidth="1"/>
    <col min="262" max="267" width="16.140625" style="2" customWidth="1"/>
    <col min="268" max="268" width="11.28515625" style="2" bestFit="1" customWidth="1"/>
    <col min="269" max="515" width="9.140625" style="2"/>
    <col min="516" max="516" width="24.28515625" style="2" customWidth="1"/>
    <col min="517" max="517" width="15.140625" style="2" customWidth="1"/>
    <col min="518" max="523" width="16.140625" style="2" customWidth="1"/>
    <col min="524" max="524" width="11.28515625" style="2" bestFit="1" customWidth="1"/>
    <col min="525" max="771" width="9.140625" style="2"/>
    <col min="772" max="772" width="24.28515625" style="2" customWidth="1"/>
    <col min="773" max="773" width="15.140625" style="2" customWidth="1"/>
    <col min="774" max="779" width="16.140625" style="2" customWidth="1"/>
    <col min="780" max="780" width="11.28515625" style="2" bestFit="1" customWidth="1"/>
    <col min="781" max="1027" width="9.140625" style="2"/>
    <col min="1028" max="1028" width="24.28515625" style="2" customWidth="1"/>
    <col min="1029" max="1029" width="15.140625" style="2" customWidth="1"/>
    <col min="1030" max="1035" width="16.140625" style="2" customWidth="1"/>
    <col min="1036" max="1036" width="11.28515625" style="2" bestFit="1" customWidth="1"/>
    <col min="1037" max="1283" width="9.140625" style="2"/>
    <col min="1284" max="1284" width="24.28515625" style="2" customWidth="1"/>
    <col min="1285" max="1285" width="15.140625" style="2" customWidth="1"/>
    <col min="1286" max="1291" width="16.140625" style="2" customWidth="1"/>
    <col min="1292" max="1292" width="11.28515625" style="2" bestFit="1" customWidth="1"/>
    <col min="1293" max="1539" width="9.140625" style="2"/>
    <col min="1540" max="1540" width="24.28515625" style="2" customWidth="1"/>
    <col min="1541" max="1541" width="15.140625" style="2" customWidth="1"/>
    <col min="1542" max="1547" width="16.140625" style="2" customWidth="1"/>
    <col min="1548" max="1548" width="11.28515625" style="2" bestFit="1" customWidth="1"/>
    <col min="1549" max="1795" width="9.140625" style="2"/>
    <col min="1796" max="1796" width="24.28515625" style="2" customWidth="1"/>
    <col min="1797" max="1797" width="15.140625" style="2" customWidth="1"/>
    <col min="1798" max="1803" width="16.140625" style="2" customWidth="1"/>
    <col min="1804" max="1804" width="11.28515625" style="2" bestFit="1" customWidth="1"/>
    <col min="1805" max="2051" width="9.140625" style="2"/>
    <col min="2052" max="2052" width="24.28515625" style="2" customWidth="1"/>
    <col min="2053" max="2053" width="15.140625" style="2" customWidth="1"/>
    <col min="2054" max="2059" width="16.140625" style="2" customWidth="1"/>
    <col min="2060" max="2060" width="11.28515625" style="2" bestFit="1" customWidth="1"/>
    <col min="2061" max="2307" width="9.140625" style="2"/>
    <col min="2308" max="2308" width="24.28515625" style="2" customWidth="1"/>
    <col min="2309" max="2309" width="15.140625" style="2" customWidth="1"/>
    <col min="2310" max="2315" width="16.140625" style="2" customWidth="1"/>
    <col min="2316" max="2316" width="11.28515625" style="2" bestFit="1" customWidth="1"/>
    <col min="2317" max="2563" width="9.140625" style="2"/>
    <col min="2564" max="2564" width="24.28515625" style="2" customWidth="1"/>
    <col min="2565" max="2565" width="15.140625" style="2" customWidth="1"/>
    <col min="2566" max="2571" width="16.140625" style="2" customWidth="1"/>
    <col min="2572" max="2572" width="11.28515625" style="2" bestFit="1" customWidth="1"/>
    <col min="2573" max="2819" width="9.140625" style="2"/>
    <col min="2820" max="2820" width="24.28515625" style="2" customWidth="1"/>
    <col min="2821" max="2821" width="15.140625" style="2" customWidth="1"/>
    <col min="2822" max="2827" width="16.140625" style="2" customWidth="1"/>
    <col min="2828" max="2828" width="11.28515625" style="2" bestFit="1" customWidth="1"/>
    <col min="2829" max="3075" width="9.140625" style="2"/>
    <col min="3076" max="3076" width="24.28515625" style="2" customWidth="1"/>
    <col min="3077" max="3077" width="15.140625" style="2" customWidth="1"/>
    <col min="3078" max="3083" width="16.140625" style="2" customWidth="1"/>
    <col min="3084" max="3084" width="11.28515625" style="2" bestFit="1" customWidth="1"/>
    <col min="3085" max="3331" width="9.140625" style="2"/>
    <col min="3332" max="3332" width="24.28515625" style="2" customWidth="1"/>
    <col min="3333" max="3333" width="15.140625" style="2" customWidth="1"/>
    <col min="3334" max="3339" width="16.140625" style="2" customWidth="1"/>
    <col min="3340" max="3340" width="11.28515625" style="2" bestFit="1" customWidth="1"/>
    <col min="3341" max="3587" width="9.140625" style="2"/>
    <col min="3588" max="3588" width="24.28515625" style="2" customWidth="1"/>
    <col min="3589" max="3589" width="15.140625" style="2" customWidth="1"/>
    <col min="3590" max="3595" width="16.140625" style="2" customWidth="1"/>
    <col min="3596" max="3596" width="11.28515625" style="2" bestFit="1" customWidth="1"/>
    <col min="3597" max="3843" width="9.140625" style="2"/>
    <col min="3844" max="3844" width="24.28515625" style="2" customWidth="1"/>
    <col min="3845" max="3845" width="15.140625" style="2" customWidth="1"/>
    <col min="3846" max="3851" width="16.140625" style="2" customWidth="1"/>
    <col min="3852" max="3852" width="11.28515625" style="2" bestFit="1" customWidth="1"/>
    <col min="3853" max="4099" width="9.140625" style="2"/>
    <col min="4100" max="4100" width="24.28515625" style="2" customWidth="1"/>
    <col min="4101" max="4101" width="15.140625" style="2" customWidth="1"/>
    <col min="4102" max="4107" width="16.140625" style="2" customWidth="1"/>
    <col min="4108" max="4108" width="11.28515625" style="2" bestFit="1" customWidth="1"/>
    <col min="4109" max="4355" width="9.140625" style="2"/>
    <col min="4356" max="4356" width="24.28515625" style="2" customWidth="1"/>
    <col min="4357" max="4357" width="15.140625" style="2" customWidth="1"/>
    <col min="4358" max="4363" width="16.140625" style="2" customWidth="1"/>
    <col min="4364" max="4364" width="11.28515625" style="2" bestFit="1" customWidth="1"/>
    <col min="4365" max="4611" width="9.140625" style="2"/>
    <col min="4612" max="4612" width="24.28515625" style="2" customWidth="1"/>
    <col min="4613" max="4613" width="15.140625" style="2" customWidth="1"/>
    <col min="4614" max="4619" width="16.140625" style="2" customWidth="1"/>
    <col min="4620" max="4620" width="11.28515625" style="2" bestFit="1" customWidth="1"/>
    <col min="4621" max="4867" width="9.140625" style="2"/>
    <col min="4868" max="4868" width="24.28515625" style="2" customWidth="1"/>
    <col min="4869" max="4869" width="15.140625" style="2" customWidth="1"/>
    <col min="4870" max="4875" width="16.140625" style="2" customWidth="1"/>
    <col min="4876" max="4876" width="11.28515625" style="2" bestFit="1" customWidth="1"/>
    <col min="4877" max="5123" width="9.140625" style="2"/>
    <col min="5124" max="5124" width="24.28515625" style="2" customWidth="1"/>
    <col min="5125" max="5125" width="15.140625" style="2" customWidth="1"/>
    <col min="5126" max="5131" width="16.140625" style="2" customWidth="1"/>
    <col min="5132" max="5132" width="11.28515625" style="2" bestFit="1" customWidth="1"/>
    <col min="5133" max="5379" width="9.140625" style="2"/>
    <col min="5380" max="5380" width="24.28515625" style="2" customWidth="1"/>
    <col min="5381" max="5381" width="15.140625" style="2" customWidth="1"/>
    <col min="5382" max="5387" width="16.140625" style="2" customWidth="1"/>
    <col min="5388" max="5388" width="11.28515625" style="2" bestFit="1" customWidth="1"/>
    <col min="5389" max="5635" width="9.140625" style="2"/>
    <col min="5636" max="5636" width="24.28515625" style="2" customWidth="1"/>
    <col min="5637" max="5637" width="15.140625" style="2" customWidth="1"/>
    <col min="5638" max="5643" width="16.140625" style="2" customWidth="1"/>
    <col min="5644" max="5644" width="11.28515625" style="2" bestFit="1" customWidth="1"/>
    <col min="5645" max="5891" width="9.140625" style="2"/>
    <col min="5892" max="5892" width="24.28515625" style="2" customWidth="1"/>
    <col min="5893" max="5893" width="15.140625" style="2" customWidth="1"/>
    <col min="5894" max="5899" width="16.140625" style="2" customWidth="1"/>
    <col min="5900" max="5900" width="11.28515625" style="2" bestFit="1" customWidth="1"/>
    <col min="5901" max="6147" width="9.140625" style="2"/>
    <col min="6148" max="6148" width="24.28515625" style="2" customWidth="1"/>
    <col min="6149" max="6149" width="15.140625" style="2" customWidth="1"/>
    <col min="6150" max="6155" width="16.140625" style="2" customWidth="1"/>
    <col min="6156" max="6156" width="11.28515625" style="2" bestFit="1" customWidth="1"/>
    <col min="6157" max="6403" width="9.140625" style="2"/>
    <col min="6404" max="6404" width="24.28515625" style="2" customWidth="1"/>
    <col min="6405" max="6405" width="15.140625" style="2" customWidth="1"/>
    <col min="6406" max="6411" width="16.140625" style="2" customWidth="1"/>
    <col min="6412" max="6412" width="11.28515625" style="2" bestFit="1" customWidth="1"/>
    <col min="6413" max="6659" width="9.140625" style="2"/>
    <col min="6660" max="6660" width="24.28515625" style="2" customWidth="1"/>
    <col min="6661" max="6661" width="15.140625" style="2" customWidth="1"/>
    <col min="6662" max="6667" width="16.140625" style="2" customWidth="1"/>
    <col min="6668" max="6668" width="11.28515625" style="2" bestFit="1" customWidth="1"/>
    <col min="6669" max="6915" width="9.140625" style="2"/>
    <col min="6916" max="6916" width="24.28515625" style="2" customWidth="1"/>
    <col min="6917" max="6917" width="15.140625" style="2" customWidth="1"/>
    <col min="6918" max="6923" width="16.140625" style="2" customWidth="1"/>
    <col min="6924" max="6924" width="11.28515625" style="2" bestFit="1" customWidth="1"/>
    <col min="6925" max="7171" width="9.140625" style="2"/>
    <col min="7172" max="7172" width="24.28515625" style="2" customWidth="1"/>
    <col min="7173" max="7173" width="15.140625" style="2" customWidth="1"/>
    <col min="7174" max="7179" width="16.140625" style="2" customWidth="1"/>
    <col min="7180" max="7180" width="11.28515625" style="2" bestFit="1" customWidth="1"/>
    <col min="7181" max="7427" width="9.140625" style="2"/>
    <col min="7428" max="7428" width="24.28515625" style="2" customWidth="1"/>
    <col min="7429" max="7429" width="15.140625" style="2" customWidth="1"/>
    <col min="7430" max="7435" width="16.140625" style="2" customWidth="1"/>
    <col min="7436" max="7436" width="11.28515625" style="2" bestFit="1" customWidth="1"/>
    <col min="7437" max="7683" width="9.140625" style="2"/>
    <col min="7684" max="7684" width="24.28515625" style="2" customWidth="1"/>
    <col min="7685" max="7685" width="15.140625" style="2" customWidth="1"/>
    <col min="7686" max="7691" width="16.140625" style="2" customWidth="1"/>
    <col min="7692" max="7692" width="11.28515625" style="2" bestFit="1" customWidth="1"/>
    <col min="7693" max="7939" width="9.140625" style="2"/>
    <col min="7940" max="7940" width="24.28515625" style="2" customWidth="1"/>
    <col min="7941" max="7941" width="15.140625" style="2" customWidth="1"/>
    <col min="7942" max="7947" width="16.140625" style="2" customWidth="1"/>
    <col min="7948" max="7948" width="11.28515625" style="2" bestFit="1" customWidth="1"/>
    <col min="7949" max="8195" width="9.140625" style="2"/>
    <col min="8196" max="8196" width="24.28515625" style="2" customWidth="1"/>
    <col min="8197" max="8197" width="15.140625" style="2" customWidth="1"/>
    <col min="8198" max="8203" width="16.140625" style="2" customWidth="1"/>
    <col min="8204" max="8204" width="11.28515625" style="2" bestFit="1" customWidth="1"/>
    <col min="8205" max="8451" width="9.140625" style="2"/>
    <col min="8452" max="8452" width="24.28515625" style="2" customWidth="1"/>
    <col min="8453" max="8453" width="15.140625" style="2" customWidth="1"/>
    <col min="8454" max="8459" width="16.140625" style="2" customWidth="1"/>
    <col min="8460" max="8460" width="11.28515625" style="2" bestFit="1" customWidth="1"/>
    <col min="8461" max="8707" width="9.140625" style="2"/>
    <col min="8708" max="8708" width="24.28515625" style="2" customWidth="1"/>
    <col min="8709" max="8709" width="15.140625" style="2" customWidth="1"/>
    <col min="8710" max="8715" width="16.140625" style="2" customWidth="1"/>
    <col min="8716" max="8716" width="11.28515625" style="2" bestFit="1" customWidth="1"/>
    <col min="8717" max="8963" width="9.140625" style="2"/>
    <col min="8964" max="8964" width="24.28515625" style="2" customWidth="1"/>
    <col min="8965" max="8965" width="15.140625" style="2" customWidth="1"/>
    <col min="8966" max="8971" width="16.140625" style="2" customWidth="1"/>
    <col min="8972" max="8972" width="11.28515625" style="2" bestFit="1" customWidth="1"/>
    <col min="8973" max="9219" width="9.140625" style="2"/>
    <col min="9220" max="9220" width="24.28515625" style="2" customWidth="1"/>
    <col min="9221" max="9221" width="15.140625" style="2" customWidth="1"/>
    <col min="9222" max="9227" width="16.140625" style="2" customWidth="1"/>
    <col min="9228" max="9228" width="11.28515625" style="2" bestFit="1" customWidth="1"/>
    <col min="9229" max="9475" width="9.140625" style="2"/>
    <col min="9476" max="9476" width="24.28515625" style="2" customWidth="1"/>
    <col min="9477" max="9477" width="15.140625" style="2" customWidth="1"/>
    <col min="9478" max="9483" width="16.140625" style="2" customWidth="1"/>
    <col min="9484" max="9484" width="11.28515625" style="2" bestFit="1" customWidth="1"/>
    <col min="9485" max="9731" width="9.140625" style="2"/>
    <col min="9732" max="9732" width="24.28515625" style="2" customWidth="1"/>
    <col min="9733" max="9733" width="15.140625" style="2" customWidth="1"/>
    <col min="9734" max="9739" width="16.140625" style="2" customWidth="1"/>
    <col min="9740" max="9740" width="11.28515625" style="2" bestFit="1" customWidth="1"/>
    <col min="9741" max="9987" width="9.140625" style="2"/>
    <col min="9988" max="9988" width="24.28515625" style="2" customWidth="1"/>
    <col min="9989" max="9989" width="15.140625" style="2" customWidth="1"/>
    <col min="9990" max="9995" width="16.140625" style="2" customWidth="1"/>
    <col min="9996" max="9996" width="11.28515625" style="2" bestFit="1" customWidth="1"/>
    <col min="9997" max="10243" width="9.140625" style="2"/>
    <col min="10244" max="10244" width="24.28515625" style="2" customWidth="1"/>
    <col min="10245" max="10245" width="15.140625" style="2" customWidth="1"/>
    <col min="10246" max="10251" width="16.140625" style="2" customWidth="1"/>
    <col min="10252" max="10252" width="11.28515625" style="2" bestFit="1" customWidth="1"/>
    <col min="10253" max="10499" width="9.140625" style="2"/>
    <col min="10500" max="10500" width="24.28515625" style="2" customWidth="1"/>
    <col min="10501" max="10501" width="15.140625" style="2" customWidth="1"/>
    <col min="10502" max="10507" width="16.140625" style="2" customWidth="1"/>
    <col min="10508" max="10508" width="11.28515625" style="2" bestFit="1" customWidth="1"/>
    <col min="10509" max="10755" width="9.140625" style="2"/>
    <col min="10756" max="10756" width="24.28515625" style="2" customWidth="1"/>
    <col min="10757" max="10757" width="15.140625" style="2" customWidth="1"/>
    <col min="10758" max="10763" width="16.140625" style="2" customWidth="1"/>
    <col min="10764" max="10764" width="11.28515625" style="2" bestFit="1" customWidth="1"/>
    <col min="10765" max="11011" width="9.140625" style="2"/>
    <col min="11012" max="11012" width="24.28515625" style="2" customWidth="1"/>
    <col min="11013" max="11013" width="15.140625" style="2" customWidth="1"/>
    <col min="11014" max="11019" width="16.140625" style="2" customWidth="1"/>
    <col min="11020" max="11020" width="11.28515625" style="2" bestFit="1" customWidth="1"/>
    <col min="11021" max="11267" width="9.140625" style="2"/>
    <col min="11268" max="11268" width="24.28515625" style="2" customWidth="1"/>
    <col min="11269" max="11269" width="15.140625" style="2" customWidth="1"/>
    <col min="11270" max="11275" width="16.140625" style="2" customWidth="1"/>
    <col min="11276" max="11276" width="11.28515625" style="2" bestFit="1" customWidth="1"/>
    <col min="11277" max="11523" width="9.140625" style="2"/>
    <col min="11524" max="11524" width="24.28515625" style="2" customWidth="1"/>
    <col min="11525" max="11525" width="15.140625" style="2" customWidth="1"/>
    <col min="11526" max="11531" width="16.140625" style="2" customWidth="1"/>
    <col min="11532" max="11532" width="11.28515625" style="2" bestFit="1" customWidth="1"/>
    <col min="11533" max="11779" width="9.140625" style="2"/>
    <col min="11780" max="11780" width="24.28515625" style="2" customWidth="1"/>
    <col min="11781" max="11781" width="15.140625" style="2" customWidth="1"/>
    <col min="11782" max="11787" width="16.140625" style="2" customWidth="1"/>
    <col min="11788" max="11788" width="11.28515625" style="2" bestFit="1" customWidth="1"/>
    <col min="11789" max="12035" width="9.140625" style="2"/>
    <col min="12036" max="12036" width="24.28515625" style="2" customWidth="1"/>
    <col min="12037" max="12037" width="15.140625" style="2" customWidth="1"/>
    <col min="12038" max="12043" width="16.140625" style="2" customWidth="1"/>
    <col min="12044" max="12044" width="11.28515625" style="2" bestFit="1" customWidth="1"/>
    <col min="12045" max="12291" width="9.140625" style="2"/>
    <col min="12292" max="12292" width="24.28515625" style="2" customWidth="1"/>
    <col min="12293" max="12293" width="15.140625" style="2" customWidth="1"/>
    <col min="12294" max="12299" width="16.140625" style="2" customWidth="1"/>
    <col min="12300" max="12300" width="11.28515625" style="2" bestFit="1" customWidth="1"/>
    <col min="12301" max="12547" width="9.140625" style="2"/>
    <col min="12548" max="12548" width="24.28515625" style="2" customWidth="1"/>
    <col min="12549" max="12549" width="15.140625" style="2" customWidth="1"/>
    <col min="12550" max="12555" width="16.140625" style="2" customWidth="1"/>
    <col min="12556" max="12556" width="11.28515625" style="2" bestFit="1" customWidth="1"/>
    <col min="12557" max="12803" width="9.140625" style="2"/>
    <col min="12804" max="12804" width="24.28515625" style="2" customWidth="1"/>
    <col min="12805" max="12805" width="15.140625" style="2" customWidth="1"/>
    <col min="12806" max="12811" width="16.140625" style="2" customWidth="1"/>
    <col min="12812" max="12812" width="11.28515625" style="2" bestFit="1" customWidth="1"/>
    <col min="12813" max="13059" width="9.140625" style="2"/>
    <col min="13060" max="13060" width="24.28515625" style="2" customWidth="1"/>
    <col min="13061" max="13061" width="15.140625" style="2" customWidth="1"/>
    <col min="13062" max="13067" width="16.140625" style="2" customWidth="1"/>
    <col min="13068" max="13068" width="11.28515625" style="2" bestFit="1" customWidth="1"/>
    <col min="13069" max="13315" width="9.140625" style="2"/>
    <col min="13316" max="13316" width="24.28515625" style="2" customWidth="1"/>
    <col min="13317" max="13317" width="15.140625" style="2" customWidth="1"/>
    <col min="13318" max="13323" width="16.140625" style="2" customWidth="1"/>
    <col min="13324" max="13324" width="11.28515625" style="2" bestFit="1" customWidth="1"/>
    <col min="13325" max="13571" width="9.140625" style="2"/>
    <col min="13572" max="13572" width="24.28515625" style="2" customWidth="1"/>
    <col min="13573" max="13573" width="15.140625" style="2" customWidth="1"/>
    <col min="13574" max="13579" width="16.140625" style="2" customWidth="1"/>
    <col min="13580" max="13580" width="11.28515625" style="2" bestFit="1" customWidth="1"/>
    <col min="13581" max="13827" width="9.140625" style="2"/>
    <col min="13828" max="13828" width="24.28515625" style="2" customWidth="1"/>
    <col min="13829" max="13829" width="15.140625" style="2" customWidth="1"/>
    <col min="13830" max="13835" width="16.140625" style="2" customWidth="1"/>
    <col min="13836" max="13836" width="11.28515625" style="2" bestFit="1" customWidth="1"/>
    <col min="13837" max="14083" width="9.140625" style="2"/>
    <col min="14084" max="14084" width="24.28515625" style="2" customWidth="1"/>
    <col min="14085" max="14085" width="15.140625" style="2" customWidth="1"/>
    <col min="14086" max="14091" width="16.140625" style="2" customWidth="1"/>
    <col min="14092" max="14092" width="11.28515625" style="2" bestFit="1" customWidth="1"/>
    <col min="14093" max="14339" width="9.140625" style="2"/>
    <col min="14340" max="14340" width="24.28515625" style="2" customWidth="1"/>
    <col min="14341" max="14341" width="15.140625" style="2" customWidth="1"/>
    <col min="14342" max="14347" width="16.140625" style="2" customWidth="1"/>
    <col min="14348" max="14348" width="11.28515625" style="2" bestFit="1" customWidth="1"/>
    <col min="14349" max="14595" width="9.140625" style="2"/>
    <col min="14596" max="14596" width="24.28515625" style="2" customWidth="1"/>
    <col min="14597" max="14597" width="15.140625" style="2" customWidth="1"/>
    <col min="14598" max="14603" width="16.140625" style="2" customWidth="1"/>
    <col min="14604" max="14604" width="11.28515625" style="2" bestFit="1" customWidth="1"/>
    <col min="14605" max="14851" width="9.140625" style="2"/>
    <col min="14852" max="14852" width="24.28515625" style="2" customWidth="1"/>
    <col min="14853" max="14853" width="15.140625" style="2" customWidth="1"/>
    <col min="14854" max="14859" width="16.140625" style="2" customWidth="1"/>
    <col min="14860" max="14860" width="11.28515625" style="2" bestFit="1" customWidth="1"/>
    <col min="14861" max="15107" width="9.140625" style="2"/>
    <col min="15108" max="15108" width="24.28515625" style="2" customWidth="1"/>
    <col min="15109" max="15109" width="15.140625" style="2" customWidth="1"/>
    <col min="15110" max="15115" width="16.140625" style="2" customWidth="1"/>
    <col min="15116" max="15116" width="11.28515625" style="2" bestFit="1" customWidth="1"/>
    <col min="15117" max="15363" width="9.140625" style="2"/>
    <col min="15364" max="15364" width="24.28515625" style="2" customWidth="1"/>
    <col min="15365" max="15365" width="15.140625" style="2" customWidth="1"/>
    <col min="15366" max="15371" width="16.140625" style="2" customWidth="1"/>
    <col min="15372" max="15372" width="11.28515625" style="2" bestFit="1" customWidth="1"/>
    <col min="15373" max="15619" width="9.140625" style="2"/>
    <col min="15620" max="15620" width="24.28515625" style="2" customWidth="1"/>
    <col min="15621" max="15621" width="15.140625" style="2" customWidth="1"/>
    <col min="15622" max="15627" width="16.140625" style="2" customWidth="1"/>
    <col min="15628" max="15628" width="11.28515625" style="2" bestFit="1" customWidth="1"/>
    <col min="15629" max="15875" width="9.140625" style="2"/>
    <col min="15876" max="15876" width="24.28515625" style="2" customWidth="1"/>
    <col min="15877" max="15877" width="15.140625" style="2" customWidth="1"/>
    <col min="15878" max="15883" width="16.140625" style="2" customWidth="1"/>
    <col min="15884" max="15884" width="11.28515625" style="2" bestFit="1" customWidth="1"/>
    <col min="15885" max="16131" width="9.140625" style="2"/>
    <col min="16132" max="16132" width="24.28515625" style="2" customWidth="1"/>
    <col min="16133" max="16133" width="15.140625" style="2" customWidth="1"/>
    <col min="16134" max="16139" width="16.140625" style="2" customWidth="1"/>
    <col min="16140" max="16140" width="11.28515625" style="2" bestFit="1" customWidth="1"/>
    <col min="16141" max="16384" width="9.140625" style="2"/>
  </cols>
  <sheetData>
    <row r="2" spans="1:22" x14ac:dyDescent="0.2">
      <c r="A2" s="44"/>
      <c r="B2" s="1"/>
      <c r="C2" s="1"/>
      <c r="D2" s="1"/>
      <c r="E2" s="1"/>
      <c r="F2" s="1"/>
      <c r="G2" s="1"/>
      <c r="H2" s="1"/>
      <c r="I2" s="1"/>
      <c r="N2" s="3"/>
    </row>
    <row r="4" spans="1:22" ht="15.75" x14ac:dyDescent="0.25">
      <c r="A4" s="257" t="s">
        <v>43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22" ht="13.5" thickBot="1" x14ac:dyDescent="0.25">
      <c r="A5" s="45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3" t="s">
        <v>149</v>
      </c>
    </row>
    <row r="6" spans="1:22" ht="23.25" customHeight="1" thickBot="1" x14ac:dyDescent="0.25">
      <c r="A6" s="258" t="s">
        <v>172</v>
      </c>
      <c r="B6" s="261" t="s">
        <v>171</v>
      </c>
      <c r="C6" s="272" t="s">
        <v>41</v>
      </c>
      <c r="D6" s="273"/>
      <c r="E6" s="273"/>
      <c r="F6" s="273"/>
      <c r="G6" s="273"/>
      <c r="H6" s="273"/>
      <c r="I6" s="273"/>
      <c r="J6" s="273"/>
      <c r="K6" s="273"/>
      <c r="L6" s="274"/>
      <c r="M6" s="275"/>
      <c r="N6" s="258" t="s">
        <v>173</v>
      </c>
    </row>
    <row r="7" spans="1:22" ht="12.75" customHeight="1" x14ac:dyDescent="0.2">
      <c r="A7" s="259"/>
      <c r="B7" s="262"/>
      <c r="C7" s="264" t="s">
        <v>28</v>
      </c>
      <c r="D7" s="255" t="s">
        <v>29</v>
      </c>
      <c r="E7" s="255" t="s">
        <v>42</v>
      </c>
      <c r="F7" s="267" t="s">
        <v>30</v>
      </c>
      <c r="G7" s="255" t="s">
        <v>31</v>
      </c>
      <c r="H7" s="267" t="s">
        <v>32</v>
      </c>
      <c r="I7" s="255" t="s">
        <v>33</v>
      </c>
      <c r="J7" s="255" t="s">
        <v>34</v>
      </c>
      <c r="K7" s="267" t="s">
        <v>35</v>
      </c>
      <c r="L7" s="270" t="s">
        <v>174</v>
      </c>
      <c r="M7" s="249" t="s">
        <v>150</v>
      </c>
      <c r="N7" s="262"/>
      <c r="P7" s="41"/>
      <c r="Q7" s="41"/>
    </row>
    <row r="8" spans="1:22" ht="69" customHeight="1" thickBot="1" x14ac:dyDescent="0.25">
      <c r="A8" s="260"/>
      <c r="B8" s="263"/>
      <c r="C8" s="265"/>
      <c r="D8" s="266"/>
      <c r="E8" s="256"/>
      <c r="F8" s="268"/>
      <c r="G8" s="256"/>
      <c r="H8" s="268"/>
      <c r="I8" s="266"/>
      <c r="J8" s="266"/>
      <c r="K8" s="269"/>
      <c r="L8" s="271"/>
      <c r="M8" s="250"/>
      <c r="N8" s="263"/>
      <c r="P8" s="42"/>
      <c r="Q8" s="42"/>
    </row>
    <row r="9" spans="1:22" ht="15" x14ac:dyDescent="0.25">
      <c r="A9" s="50" t="s">
        <v>7</v>
      </c>
      <c r="B9" s="243">
        <v>1740</v>
      </c>
      <c r="C9" s="244">
        <f>(C32/B32)*B9</f>
        <v>855.15607793307925</v>
      </c>
      <c r="D9" s="6"/>
      <c r="E9" s="6"/>
      <c r="F9" s="6"/>
      <c r="G9" s="6"/>
      <c r="H9" s="6"/>
      <c r="I9" s="7"/>
      <c r="J9" s="34"/>
      <c r="K9" s="34"/>
      <c r="L9" s="31"/>
      <c r="M9" s="144"/>
      <c r="N9" s="8">
        <f t="shared" ref="N9:N14" si="0">SUM(C9:M9)</f>
        <v>855.15607793307925</v>
      </c>
      <c r="O9" s="9"/>
      <c r="P9" s="42"/>
      <c r="Q9" s="42"/>
      <c r="R9" s="10"/>
      <c r="T9" s="11"/>
      <c r="V9" s="10"/>
    </row>
    <row r="10" spans="1:22" ht="15" x14ac:dyDescent="0.25">
      <c r="A10" s="51" t="s">
        <v>13</v>
      </c>
      <c r="B10" s="245">
        <v>3829</v>
      </c>
      <c r="C10" s="244">
        <f>(C32/B32)*B10</f>
        <v>1881.8348404630806</v>
      </c>
      <c r="D10" s="6">
        <v>244</v>
      </c>
      <c r="E10" s="6"/>
      <c r="F10" s="6"/>
      <c r="G10" s="6"/>
      <c r="H10" s="6"/>
      <c r="I10" s="12"/>
      <c r="J10" s="12"/>
      <c r="K10" s="12"/>
      <c r="L10" s="32"/>
      <c r="M10" s="145"/>
      <c r="N10" s="13">
        <f t="shared" si="0"/>
        <v>2125.8348404630806</v>
      </c>
      <c r="O10" s="9"/>
      <c r="P10" s="14"/>
      <c r="R10" s="10"/>
      <c r="T10" s="11"/>
      <c r="V10" s="10"/>
    </row>
    <row r="11" spans="1:22" ht="15" x14ac:dyDescent="0.25">
      <c r="A11" s="51" t="s">
        <v>11</v>
      </c>
      <c r="B11" s="245">
        <v>2752</v>
      </c>
      <c r="C11" s="244">
        <f>(C32/B32)*B11</f>
        <v>1352.522716363123</v>
      </c>
      <c r="D11" s="6"/>
      <c r="E11" s="6"/>
      <c r="F11" s="6"/>
      <c r="G11" s="6"/>
      <c r="H11" s="6"/>
      <c r="I11" s="12"/>
      <c r="J11" s="12"/>
      <c r="K11" s="12"/>
      <c r="L11" s="32"/>
      <c r="M11" s="145"/>
      <c r="N11" s="13">
        <f t="shared" si="0"/>
        <v>1352.522716363123</v>
      </c>
      <c r="O11" s="9"/>
      <c r="P11" s="14"/>
      <c r="R11" s="10"/>
      <c r="T11" s="11"/>
      <c r="V11" s="10"/>
    </row>
    <row r="12" spans="1:22" ht="15" x14ac:dyDescent="0.25">
      <c r="A12" s="51" t="s">
        <v>6</v>
      </c>
      <c r="B12" s="245">
        <v>1379</v>
      </c>
      <c r="C12" s="244">
        <f>(C32/B32)*B12</f>
        <v>677.7357652124806</v>
      </c>
      <c r="D12" s="6"/>
      <c r="E12" s="6"/>
      <c r="F12" s="6"/>
      <c r="G12" s="6"/>
      <c r="H12" s="6"/>
      <c r="I12" s="12"/>
      <c r="J12" s="12"/>
      <c r="K12" s="12"/>
      <c r="L12" s="32"/>
      <c r="M12" s="145"/>
      <c r="N12" s="13">
        <f t="shared" si="0"/>
        <v>677.7357652124806</v>
      </c>
      <c r="O12" s="9"/>
      <c r="P12" s="14"/>
      <c r="R12" s="10"/>
      <c r="T12" s="11"/>
      <c r="V12" s="10"/>
    </row>
    <row r="13" spans="1:22" ht="15" x14ac:dyDescent="0.25">
      <c r="A13" s="51" t="s">
        <v>36</v>
      </c>
      <c r="B13" s="245">
        <v>11442</v>
      </c>
      <c r="C13" s="244">
        <f>(C32/B32)*B13</f>
        <v>5623.3884159254558</v>
      </c>
      <c r="D13" s="6">
        <v>1464</v>
      </c>
      <c r="E13" s="6">
        <v>640</v>
      </c>
      <c r="F13" s="6"/>
      <c r="G13" s="6"/>
      <c r="H13" s="6"/>
      <c r="I13" s="12"/>
      <c r="J13" s="12"/>
      <c r="K13" s="12"/>
      <c r="L13" s="32"/>
      <c r="M13" s="145"/>
      <c r="N13" s="13">
        <f t="shared" si="0"/>
        <v>7727.3884159254558</v>
      </c>
      <c r="O13" s="9"/>
      <c r="P13" s="14"/>
      <c r="R13" s="10"/>
      <c r="T13" s="11"/>
      <c r="V13" s="10"/>
    </row>
    <row r="14" spans="1:22" ht="15" x14ac:dyDescent="0.25">
      <c r="A14" s="51" t="s">
        <v>12</v>
      </c>
      <c r="B14" s="245">
        <v>1167</v>
      </c>
      <c r="C14" s="244">
        <f>(C32/B32)*B14</f>
        <v>573.54433502753068</v>
      </c>
      <c r="D14" s="6"/>
      <c r="E14" s="6"/>
      <c r="F14" s="6"/>
      <c r="G14" s="6"/>
      <c r="H14" s="6"/>
      <c r="I14" s="12"/>
      <c r="J14" s="12"/>
      <c r="K14" s="12"/>
      <c r="L14" s="32"/>
      <c r="M14" s="145"/>
      <c r="N14" s="13">
        <f t="shared" si="0"/>
        <v>573.54433502753068</v>
      </c>
      <c r="O14" s="9"/>
      <c r="P14" s="14"/>
      <c r="R14" s="10"/>
      <c r="T14" s="11"/>
      <c r="V14" s="10"/>
    </row>
    <row r="15" spans="1:22" ht="15" x14ac:dyDescent="0.25">
      <c r="A15" s="51" t="s">
        <v>10</v>
      </c>
      <c r="B15" s="245">
        <v>3391</v>
      </c>
      <c r="C15" s="244">
        <f>(C32/B32)*B15</f>
        <v>1666.5714139488916</v>
      </c>
      <c r="D15" s="6">
        <v>152</v>
      </c>
      <c r="E15" s="6"/>
      <c r="F15" s="6"/>
      <c r="G15" s="6"/>
      <c r="H15" s="6"/>
      <c r="I15" s="12"/>
      <c r="J15" s="12"/>
      <c r="K15" s="12"/>
      <c r="L15" s="32"/>
      <c r="M15" s="145"/>
      <c r="N15" s="13">
        <f>SUM(C15:M15)</f>
        <v>1818.5714139488916</v>
      </c>
      <c r="O15" s="9"/>
      <c r="P15" s="14"/>
      <c r="R15" s="15"/>
      <c r="S15" s="16"/>
      <c r="T15" s="17"/>
      <c r="V15" s="10"/>
    </row>
    <row r="16" spans="1:22" ht="15" x14ac:dyDescent="0.25">
      <c r="A16" s="51" t="s">
        <v>169</v>
      </c>
      <c r="B16" s="245">
        <v>36684</v>
      </c>
      <c r="C16" s="244">
        <f>(C32/B32)*B16</f>
        <v>18029.04917407878</v>
      </c>
      <c r="D16" s="6">
        <v>2104</v>
      </c>
      <c r="E16" s="6">
        <v>2109</v>
      </c>
      <c r="F16" s="6"/>
      <c r="G16" s="6"/>
      <c r="H16" s="6"/>
      <c r="I16" s="12"/>
      <c r="J16" s="12"/>
      <c r="K16" s="12"/>
      <c r="L16" s="32"/>
      <c r="M16" s="145"/>
      <c r="N16" s="13">
        <f t="shared" ref="N16:N31" si="1">SUM(C16:M16)</f>
        <v>22242.04917407878</v>
      </c>
      <c r="O16" s="9"/>
      <c r="P16" s="14"/>
      <c r="R16" s="10"/>
      <c r="T16" s="11"/>
      <c r="V16" s="10"/>
    </row>
    <row r="17" spans="1:22" ht="15" x14ac:dyDescent="0.25">
      <c r="A17" s="51" t="s">
        <v>1</v>
      </c>
      <c r="B17" s="245">
        <v>2214</v>
      </c>
      <c r="C17" s="244">
        <f>(C32/B32)*B17</f>
        <v>1088.1123888182974</v>
      </c>
      <c r="D17" s="6">
        <v>31</v>
      </c>
      <c r="E17" s="6"/>
      <c r="F17" s="6"/>
      <c r="G17" s="6"/>
      <c r="H17" s="6"/>
      <c r="I17" s="12"/>
      <c r="J17" s="12"/>
      <c r="K17" s="12"/>
      <c r="L17" s="32"/>
      <c r="M17" s="145"/>
      <c r="N17" s="13">
        <f t="shared" si="1"/>
        <v>1119.1123888182974</v>
      </c>
      <c r="O17" s="9"/>
      <c r="P17" s="14"/>
      <c r="R17" s="15"/>
      <c r="T17" s="11"/>
      <c r="V17" s="10"/>
    </row>
    <row r="18" spans="1:22" ht="15" x14ac:dyDescent="0.25">
      <c r="A18" s="51" t="s">
        <v>8</v>
      </c>
      <c r="B18" s="245">
        <v>713</v>
      </c>
      <c r="C18" s="244">
        <f>(C32/B32)*B18</f>
        <v>350.4174043484399</v>
      </c>
      <c r="D18" s="6"/>
      <c r="E18" s="6"/>
      <c r="F18" s="6"/>
      <c r="G18" s="6"/>
      <c r="H18" s="6"/>
      <c r="I18" s="12"/>
      <c r="J18" s="12"/>
      <c r="K18" s="12"/>
      <c r="L18" s="32"/>
      <c r="M18" s="145"/>
      <c r="N18" s="13">
        <f t="shared" si="1"/>
        <v>350.4174043484399</v>
      </c>
      <c r="O18" s="9"/>
      <c r="P18" s="14"/>
      <c r="R18" s="10"/>
      <c r="T18" s="11"/>
      <c r="V18" s="10"/>
    </row>
    <row r="19" spans="1:22" ht="15" x14ac:dyDescent="0.25">
      <c r="A19" s="51" t="s">
        <v>37</v>
      </c>
      <c r="B19" s="245">
        <v>98794</v>
      </c>
      <c r="C19" s="244">
        <f>(C32/B32)*B19</f>
        <v>48554.18940420726</v>
      </c>
      <c r="D19" s="6">
        <v>2562</v>
      </c>
      <c r="E19" s="6">
        <v>1950</v>
      </c>
      <c r="F19" s="6"/>
      <c r="G19" s="6"/>
      <c r="H19" s="6"/>
      <c r="I19" s="12"/>
      <c r="J19" s="12"/>
      <c r="K19" s="12"/>
      <c r="L19" s="32"/>
      <c r="M19" s="145"/>
      <c r="N19" s="13">
        <f t="shared" si="1"/>
        <v>53066.18940420726</v>
      </c>
      <c r="O19" s="9"/>
      <c r="P19" s="14"/>
      <c r="R19" s="10"/>
      <c r="T19" s="11"/>
      <c r="V19" s="10"/>
    </row>
    <row r="20" spans="1:22" ht="15" x14ac:dyDescent="0.25">
      <c r="A20" s="51" t="s">
        <v>5</v>
      </c>
      <c r="B20" s="245">
        <v>3201</v>
      </c>
      <c r="C20" s="244">
        <f>(C32/B32)*B20</f>
        <v>1573.1923019906819</v>
      </c>
      <c r="D20" s="6"/>
      <c r="E20" s="6"/>
      <c r="F20" s="6"/>
      <c r="G20" s="6"/>
      <c r="H20" s="6"/>
      <c r="I20" s="12"/>
      <c r="J20" s="12"/>
      <c r="K20" s="12"/>
      <c r="L20" s="32"/>
      <c r="M20" s="145"/>
      <c r="N20" s="13">
        <f t="shared" si="1"/>
        <v>1573.1923019906819</v>
      </c>
      <c r="O20" s="9"/>
      <c r="P20" s="14"/>
      <c r="R20" s="15"/>
      <c r="S20" s="16"/>
      <c r="T20" s="17"/>
      <c r="V20" s="10"/>
    </row>
    <row r="21" spans="1:22" ht="15" x14ac:dyDescent="0.25">
      <c r="A21" s="51" t="s">
        <v>16</v>
      </c>
      <c r="B21" s="245">
        <v>1501</v>
      </c>
      <c r="C21" s="244">
        <f>(C32/B32)*B21</f>
        <v>737.69498446985745</v>
      </c>
      <c r="D21" s="6"/>
      <c r="E21" s="6"/>
      <c r="F21" s="6"/>
      <c r="G21" s="6"/>
      <c r="H21" s="6"/>
      <c r="I21" s="12"/>
      <c r="J21" s="12"/>
      <c r="K21" s="12"/>
      <c r="L21" s="32"/>
      <c r="M21" s="145"/>
      <c r="N21" s="13">
        <f t="shared" si="1"/>
        <v>737.69498446985745</v>
      </c>
      <c r="O21" s="9"/>
      <c r="P21" s="14"/>
      <c r="R21" s="10"/>
      <c r="T21" s="11"/>
      <c r="V21" s="10"/>
    </row>
    <row r="22" spans="1:22" ht="15" x14ac:dyDescent="0.25">
      <c r="A22" s="51" t="s">
        <v>38</v>
      </c>
      <c r="B22" s="245">
        <v>5032</v>
      </c>
      <c r="C22" s="244">
        <f>(C32/B32)*B22</f>
        <v>2473.0720598616404</v>
      </c>
      <c r="D22" s="6">
        <v>31</v>
      </c>
      <c r="E22" s="6">
        <v>170</v>
      </c>
      <c r="F22" s="6"/>
      <c r="G22" s="6"/>
      <c r="H22" s="6"/>
      <c r="I22" s="12"/>
      <c r="J22" s="12"/>
      <c r="K22" s="12"/>
      <c r="L22" s="32"/>
      <c r="M22" s="145"/>
      <c r="N22" s="13">
        <f t="shared" si="1"/>
        <v>2674.0720598616404</v>
      </c>
      <c r="O22" s="9"/>
      <c r="P22" s="10"/>
      <c r="R22" s="10"/>
      <c r="T22" s="11"/>
      <c r="V22" s="10"/>
    </row>
    <row r="23" spans="1:22" ht="15" x14ac:dyDescent="0.25">
      <c r="A23" s="51" t="s">
        <v>0</v>
      </c>
      <c r="B23" s="245">
        <v>61884</v>
      </c>
      <c r="C23" s="244">
        <f>(C32/B32)*B23</f>
        <v>30414.068233799237</v>
      </c>
      <c r="D23" s="6">
        <v>1647</v>
      </c>
      <c r="E23" s="6">
        <v>2272</v>
      </c>
      <c r="F23" s="6"/>
      <c r="G23" s="6"/>
      <c r="H23" s="6"/>
      <c r="I23" s="12"/>
      <c r="J23" s="12"/>
      <c r="K23" s="12"/>
      <c r="L23" s="32"/>
      <c r="M23" s="145"/>
      <c r="N23" s="13">
        <f t="shared" si="1"/>
        <v>34333.068233799233</v>
      </c>
      <c r="O23" s="9"/>
      <c r="P23" s="14"/>
      <c r="R23" s="10"/>
      <c r="T23" s="11"/>
      <c r="V23" s="10"/>
    </row>
    <row r="24" spans="1:22" ht="15" x14ac:dyDescent="0.25">
      <c r="A24" s="51" t="s">
        <v>9</v>
      </c>
      <c r="B24" s="245">
        <v>1225</v>
      </c>
      <c r="C24" s="244">
        <f>(C32/B32)*B24</f>
        <v>602.04953762529999</v>
      </c>
      <c r="D24" s="6"/>
      <c r="E24" s="6"/>
      <c r="F24" s="6"/>
      <c r="G24" s="6"/>
      <c r="H24" s="6"/>
      <c r="I24" s="12"/>
      <c r="J24" s="12"/>
      <c r="K24" s="12"/>
      <c r="L24" s="32"/>
      <c r="M24" s="145"/>
      <c r="N24" s="13">
        <f t="shared" si="1"/>
        <v>602.04953762529999</v>
      </c>
      <c r="O24" s="9"/>
      <c r="P24" s="14"/>
      <c r="R24" s="10"/>
      <c r="T24" s="11"/>
      <c r="V24" s="10"/>
    </row>
    <row r="25" spans="1:22" ht="15" x14ac:dyDescent="0.25">
      <c r="A25" s="51" t="s">
        <v>4</v>
      </c>
      <c r="B25" s="245">
        <v>1356</v>
      </c>
      <c r="C25" s="244">
        <f>(C32/B32)*B25</f>
        <v>666.43197797543417</v>
      </c>
      <c r="D25" s="6">
        <v>31</v>
      </c>
      <c r="E25" s="6"/>
      <c r="F25" s="6"/>
      <c r="G25" s="6"/>
      <c r="H25" s="6"/>
      <c r="I25" s="12"/>
      <c r="J25" s="12"/>
      <c r="K25" s="12"/>
      <c r="L25" s="32"/>
      <c r="M25" s="145"/>
      <c r="N25" s="13">
        <f t="shared" si="1"/>
        <v>697.43197797543417</v>
      </c>
      <c r="O25" s="9"/>
      <c r="P25" s="14"/>
      <c r="R25" s="10"/>
      <c r="T25" s="11"/>
      <c r="V25" s="10"/>
    </row>
    <row r="26" spans="1:22" ht="15" x14ac:dyDescent="0.25">
      <c r="A26" s="51" t="s">
        <v>39</v>
      </c>
      <c r="B26" s="245">
        <v>6331</v>
      </c>
      <c r="C26" s="244">
        <f>(C32/B32)*B26</f>
        <v>3111.4903042496117</v>
      </c>
      <c r="D26" s="6">
        <v>122</v>
      </c>
      <c r="E26" s="6">
        <v>326</v>
      </c>
      <c r="F26" s="6"/>
      <c r="G26" s="6"/>
      <c r="H26" s="6"/>
      <c r="I26" s="12"/>
      <c r="J26" s="12"/>
      <c r="K26" s="12"/>
      <c r="L26" s="32"/>
      <c r="M26" s="145"/>
      <c r="N26" s="13">
        <f t="shared" si="1"/>
        <v>3559.4903042496117</v>
      </c>
      <c r="O26" s="9"/>
      <c r="P26" s="14"/>
      <c r="R26" s="10"/>
      <c r="T26" s="11"/>
      <c r="V26" s="10"/>
    </row>
    <row r="27" spans="1:22" ht="15" x14ac:dyDescent="0.25">
      <c r="A27" s="51" t="s">
        <v>40</v>
      </c>
      <c r="B27" s="245">
        <v>20588</v>
      </c>
      <c r="C27" s="244">
        <f>(C32/B32)*B27</f>
        <v>10118.363984187492</v>
      </c>
      <c r="D27" s="6">
        <v>3934</v>
      </c>
      <c r="E27" s="6">
        <v>283</v>
      </c>
      <c r="F27" s="6"/>
      <c r="G27" s="6"/>
      <c r="H27" s="6"/>
      <c r="I27" s="12"/>
      <c r="J27" s="12"/>
      <c r="K27" s="12"/>
      <c r="L27" s="32"/>
      <c r="M27" s="145"/>
      <c r="N27" s="13">
        <f t="shared" si="1"/>
        <v>14335.363984187492</v>
      </c>
      <c r="O27" s="9"/>
      <c r="P27" s="14"/>
      <c r="R27" s="10"/>
      <c r="T27" s="11"/>
      <c r="V27" s="10"/>
    </row>
    <row r="28" spans="1:22" ht="15" x14ac:dyDescent="0.25">
      <c r="A28" s="51" t="s">
        <v>3</v>
      </c>
      <c r="B28" s="245">
        <v>4129</v>
      </c>
      <c r="C28" s="244">
        <f>(C32/B32)*B28</f>
        <v>2029.2755435549909</v>
      </c>
      <c r="D28" s="6">
        <v>30</v>
      </c>
      <c r="E28" s="6">
        <v>115</v>
      </c>
      <c r="F28" s="6"/>
      <c r="G28" s="6"/>
      <c r="H28" s="6"/>
      <c r="I28" s="12"/>
      <c r="J28" s="12"/>
      <c r="K28" s="12"/>
      <c r="L28" s="32"/>
      <c r="M28" s="145"/>
      <c r="N28" s="13">
        <f t="shared" si="1"/>
        <v>2174.2755435549907</v>
      </c>
      <c r="O28" s="9"/>
      <c r="P28" s="14"/>
      <c r="R28" s="15"/>
      <c r="S28" s="16"/>
      <c r="T28" s="17"/>
      <c r="V28" s="10"/>
    </row>
    <row r="29" spans="1:22" ht="15" x14ac:dyDescent="0.25">
      <c r="A29" s="51" t="s">
        <v>14</v>
      </c>
      <c r="B29" s="245">
        <v>4325</v>
      </c>
      <c r="C29" s="244">
        <f>(C32/B32)*B29</f>
        <v>2125.6034695750386</v>
      </c>
      <c r="D29" s="6">
        <v>61</v>
      </c>
      <c r="E29" s="6">
        <v>169</v>
      </c>
      <c r="F29" s="6"/>
      <c r="G29" s="6"/>
      <c r="H29" s="6"/>
      <c r="I29" s="12"/>
      <c r="J29" s="12"/>
      <c r="K29" s="12"/>
      <c r="L29" s="32"/>
      <c r="M29" s="145"/>
      <c r="N29" s="13">
        <f t="shared" si="1"/>
        <v>2355.6034695750386</v>
      </c>
      <c r="O29" s="9"/>
      <c r="P29" s="14"/>
      <c r="R29" s="10"/>
      <c r="T29" s="11"/>
      <c r="V29" s="10"/>
    </row>
    <row r="30" spans="1:22" ht="15" x14ac:dyDescent="0.25">
      <c r="A30" s="51" t="s">
        <v>15</v>
      </c>
      <c r="B30" s="245">
        <v>1920</v>
      </c>
      <c r="C30" s="244">
        <f>(C32/B32)*B30</f>
        <v>943.62049978822529</v>
      </c>
      <c r="D30" s="6">
        <v>31</v>
      </c>
      <c r="E30" s="6"/>
      <c r="F30" s="6"/>
      <c r="G30" s="6"/>
      <c r="H30" s="6"/>
      <c r="I30" s="12"/>
      <c r="J30" s="12"/>
      <c r="K30" s="12"/>
      <c r="L30" s="32"/>
      <c r="M30" s="145"/>
      <c r="N30" s="13">
        <f t="shared" si="1"/>
        <v>974.62049978822529</v>
      </c>
      <c r="O30" s="9"/>
      <c r="P30" s="14"/>
      <c r="R30" s="10"/>
      <c r="T30" s="11"/>
      <c r="V30" s="10"/>
    </row>
    <row r="31" spans="1:22" ht="15.75" thickBot="1" x14ac:dyDescent="0.3">
      <c r="A31" s="52" t="s">
        <v>2</v>
      </c>
      <c r="B31" s="246">
        <v>7723</v>
      </c>
      <c r="C31" s="244">
        <f>(C32/B32)*B31</f>
        <v>3795.6151665960751</v>
      </c>
      <c r="D31" s="6">
        <v>610</v>
      </c>
      <c r="E31" s="6">
        <v>2670</v>
      </c>
      <c r="F31" s="6"/>
      <c r="G31" s="6"/>
      <c r="H31" s="6"/>
      <c r="I31" s="18"/>
      <c r="J31" s="18"/>
      <c r="K31" s="18"/>
      <c r="L31" s="33"/>
      <c r="M31" s="146"/>
      <c r="N31" s="19">
        <f t="shared" si="1"/>
        <v>7075.6151665960751</v>
      </c>
      <c r="O31" s="9"/>
      <c r="P31" s="14"/>
      <c r="R31" s="10"/>
      <c r="T31" s="11"/>
      <c r="V31" s="10"/>
    </row>
    <row r="32" spans="1:22" ht="13.5" thickTop="1" x14ac:dyDescent="0.2">
      <c r="A32" s="53" t="s">
        <v>17</v>
      </c>
      <c r="B32" s="251">
        <v>283320</v>
      </c>
      <c r="C32" s="241">
        <v>139243</v>
      </c>
      <c r="D32" s="35">
        <f>SUM(D9:D31)</f>
        <v>13054</v>
      </c>
      <c r="E32" s="35">
        <f>SUM(E9:E31)</f>
        <v>10704</v>
      </c>
      <c r="F32" s="35">
        <v>0</v>
      </c>
      <c r="G32" s="35">
        <v>0</v>
      </c>
      <c r="H32" s="35">
        <v>0</v>
      </c>
      <c r="I32" s="36">
        <v>0</v>
      </c>
      <c r="J32" s="36">
        <v>0</v>
      </c>
      <c r="K32" s="36">
        <v>0</v>
      </c>
      <c r="L32" s="37">
        <v>0</v>
      </c>
      <c r="M32" s="147">
        <v>0</v>
      </c>
      <c r="N32" s="38">
        <f>SUM(N9:N31)</f>
        <v>163000.99999999997</v>
      </c>
      <c r="O32" s="9"/>
      <c r="P32" s="9"/>
      <c r="R32" s="10"/>
      <c r="T32" s="11"/>
      <c r="V32" s="10"/>
    </row>
    <row r="33" spans="1:17" x14ac:dyDescent="0.2">
      <c r="A33" s="54" t="s">
        <v>18</v>
      </c>
      <c r="B33" s="252"/>
      <c r="C33" s="242">
        <v>128532</v>
      </c>
      <c r="D33" s="39">
        <v>0</v>
      </c>
      <c r="E33" s="39">
        <v>606</v>
      </c>
      <c r="F33" s="39">
        <v>4005</v>
      </c>
      <c r="G33" s="39">
        <v>98</v>
      </c>
      <c r="H33" s="39">
        <v>2007</v>
      </c>
      <c r="I33" s="40">
        <v>792</v>
      </c>
      <c r="J33" s="39">
        <v>4844</v>
      </c>
      <c r="K33" s="39">
        <v>7083</v>
      </c>
      <c r="L33" s="40">
        <v>2758</v>
      </c>
      <c r="M33" s="239">
        <v>391</v>
      </c>
      <c r="N33" s="43">
        <f>SUM(C33:M33)</f>
        <v>151116</v>
      </c>
      <c r="O33" s="9"/>
      <c r="P33" s="14"/>
      <c r="Q33" s="20"/>
    </row>
    <row r="34" spans="1:17" ht="13.5" thickBot="1" x14ac:dyDescent="0.25">
      <c r="A34" s="253" t="s">
        <v>19</v>
      </c>
      <c r="B34" s="254"/>
      <c r="C34" s="47">
        <f>N34-M34-L34-K34-J34-I34-H34-G34-F34-E34-D34</f>
        <v>267775</v>
      </c>
      <c r="D34" s="48">
        <f>SUM(D9:D31)</f>
        <v>13054</v>
      </c>
      <c r="E34" s="48">
        <v>11310</v>
      </c>
      <c r="F34" s="48">
        <v>4005</v>
      </c>
      <c r="G34" s="48">
        <v>98</v>
      </c>
      <c r="H34" s="48">
        <v>2007</v>
      </c>
      <c r="I34" s="48">
        <v>792</v>
      </c>
      <c r="J34" s="48">
        <v>4844</v>
      </c>
      <c r="K34" s="48">
        <v>7083</v>
      </c>
      <c r="L34" s="143">
        <v>2758</v>
      </c>
      <c r="M34" s="240">
        <v>391</v>
      </c>
      <c r="N34" s="49">
        <v>314117</v>
      </c>
      <c r="O34" s="20"/>
    </row>
    <row r="35" spans="1:17" x14ac:dyDescent="0.2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7" ht="15" customHeight="1" x14ac:dyDescent="0.2">
      <c r="A36" s="247" t="s">
        <v>175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</row>
    <row r="37" spans="1:17" ht="30" customHeight="1" x14ac:dyDescent="0.2">
      <c r="A37" s="247" t="s">
        <v>133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</row>
    <row r="38" spans="1:17" ht="25.5" customHeight="1" x14ac:dyDescent="0.2">
      <c r="A38" s="247" t="s">
        <v>151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</row>
    <row r="39" spans="1:17" ht="15" customHeight="1" x14ac:dyDescent="0.2">
      <c r="A39" s="248" t="s">
        <v>167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</row>
    <row r="40" spans="1:17" ht="15" customHeight="1" x14ac:dyDescent="0.2">
      <c r="A40" s="248" t="s">
        <v>170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</row>
    <row r="41" spans="1:17" ht="15" customHeight="1" x14ac:dyDescent="0.2">
      <c r="A41" s="248" t="s">
        <v>142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</row>
    <row r="42" spans="1:17" ht="27.75" customHeight="1" x14ac:dyDescent="0.2">
      <c r="A42" s="247" t="s">
        <v>152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</row>
    <row r="43" spans="1:17" ht="15" customHeight="1" x14ac:dyDescent="0.2">
      <c r="A43" s="248" t="s">
        <v>168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</row>
    <row r="44" spans="1:17" ht="15" customHeight="1" x14ac:dyDescent="0.2">
      <c r="A44" s="247" t="s">
        <v>134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</row>
    <row r="45" spans="1:17" ht="39.75" customHeight="1" x14ac:dyDescent="0.2">
      <c r="A45" s="247" t="s">
        <v>153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</row>
    <row r="46" spans="1:17" ht="51.75" customHeight="1" x14ac:dyDescent="0.2">
      <c r="A46" s="247" t="s">
        <v>154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</row>
  </sheetData>
  <mergeCells count="29">
    <mergeCell ref="A45:N45"/>
    <mergeCell ref="A46:N46"/>
    <mergeCell ref="A4:N4"/>
    <mergeCell ref="A6:A8"/>
    <mergeCell ref="B6:B8"/>
    <mergeCell ref="N6:N8"/>
    <mergeCell ref="C7:C8"/>
    <mergeCell ref="D7:D8"/>
    <mergeCell ref="F7:F8"/>
    <mergeCell ref="H7:H8"/>
    <mergeCell ref="I7:I8"/>
    <mergeCell ref="K7:K8"/>
    <mergeCell ref="G7:G8"/>
    <mergeCell ref="J7:J8"/>
    <mergeCell ref="L7:L8"/>
    <mergeCell ref="C6:M6"/>
    <mergeCell ref="M7:M8"/>
    <mergeCell ref="B32:B33"/>
    <mergeCell ref="A34:B34"/>
    <mergeCell ref="E7:E8"/>
    <mergeCell ref="A36:N36"/>
    <mergeCell ref="A37:N37"/>
    <mergeCell ref="A38:N38"/>
    <mergeCell ref="A44:N44"/>
    <mergeCell ref="A39:N39"/>
    <mergeCell ref="A40:N40"/>
    <mergeCell ref="A41:N41"/>
    <mergeCell ref="A42:N42"/>
    <mergeCell ref="A43:N43"/>
  </mergeCells>
  <printOptions horizontalCentered="1"/>
  <pageMargins left="0.25" right="0.25" top="0.75" bottom="0.75" header="0.3" footer="0.3"/>
  <pageSetup paperSize="9" scale="54" fitToHeight="0" orientation="landscape" r:id="rId1"/>
  <headerFooter differentFirst="1">
    <firstHeader>&amp;RPříloha č. 12</firstHead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D33" sqref="D33"/>
    </sheetView>
  </sheetViews>
  <sheetFormatPr defaultRowHeight="15" x14ac:dyDescent="0.25"/>
  <cols>
    <col min="1" max="1" width="14.28515625" customWidth="1"/>
    <col min="4" max="4" width="31.7109375" customWidth="1"/>
  </cols>
  <sheetData>
    <row r="1" spans="1:4" x14ac:dyDescent="0.25">
      <c r="A1" t="s">
        <v>27</v>
      </c>
    </row>
    <row r="2" spans="1:4" ht="15.75" thickBot="1" x14ac:dyDescent="0.3">
      <c r="A2" s="24"/>
      <c r="B2" s="25">
        <v>2020</v>
      </c>
      <c r="C2" s="25">
        <v>2021</v>
      </c>
      <c r="D2" s="25" t="s">
        <v>136</v>
      </c>
    </row>
    <row r="3" spans="1:4" x14ac:dyDescent="0.25">
      <c r="A3" s="21" t="s">
        <v>7</v>
      </c>
      <c r="B3" s="26">
        <v>0</v>
      </c>
      <c r="C3" s="26">
        <v>0</v>
      </c>
      <c r="D3" s="141">
        <f>C3*B30</f>
        <v>0</v>
      </c>
    </row>
    <row r="4" spans="1:4" x14ac:dyDescent="0.25">
      <c r="A4" s="22" t="s">
        <v>13</v>
      </c>
      <c r="B4" s="27">
        <v>8</v>
      </c>
      <c r="C4" s="27">
        <v>8</v>
      </c>
      <c r="D4" s="141">
        <f>C4*B30</f>
        <v>244000</v>
      </c>
    </row>
    <row r="5" spans="1:4" x14ac:dyDescent="0.25">
      <c r="A5" s="22" t="s">
        <v>11</v>
      </c>
      <c r="B5" s="27">
        <v>0</v>
      </c>
      <c r="C5" s="27">
        <v>0</v>
      </c>
      <c r="D5" s="141">
        <f>C5*B30</f>
        <v>0</v>
      </c>
    </row>
    <row r="6" spans="1:4" x14ac:dyDescent="0.25">
      <c r="A6" s="22" t="s">
        <v>6</v>
      </c>
      <c r="B6" s="27">
        <v>0</v>
      </c>
      <c r="C6" s="27">
        <v>0</v>
      </c>
      <c r="D6" s="141">
        <f>C6*B30</f>
        <v>0</v>
      </c>
    </row>
    <row r="7" spans="1:4" x14ac:dyDescent="0.25">
      <c r="A7" s="22" t="s">
        <v>20</v>
      </c>
      <c r="B7" s="27">
        <v>43</v>
      </c>
      <c r="C7" s="27">
        <v>48</v>
      </c>
      <c r="D7" s="141">
        <f>C7*B30</f>
        <v>1464000</v>
      </c>
    </row>
    <row r="8" spans="1:4" x14ac:dyDescent="0.25">
      <c r="A8" s="22" t="s">
        <v>12</v>
      </c>
      <c r="B8" s="27">
        <v>0</v>
      </c>
      <c r="C8" s="27">
        <v>0</v>
      </c>
      <c r="D8" s="141">
        <f>C8*B30</f>
        <v>0</v>
      </c>
    </row>
    <row r="9" spans="1:4" x14ac:dyDescent="0.25">
      <c r="A9" s="22" t="s">
        <v>10</v>
      </c>
      <c r="B9" s="27">
        <v>6</v>
      </c>
      <c r="C9" s="27">
        <v>5</v>
      </c>
      <c r="D9" s="141">
        <f>C9*B30</f>
        <v>152500</v>
      </c>
    </row>
    <row r="10" spans="1:4" x14ac:dyDescent="0.25">
      <c r="A10" s="22" t="s">
        <v>21</v>
      </c>
      <c r="B10" s="27">
        <v>76</v>
      </c>
      <c r="C10" s="27">
        <v>69</v>
      </c>
      <c r="D10" s="141">
        <f>C10*B30</f>
        <v>2104500</v>
      </c>
    </row>
    <row r="11" spans="1:4" x14ac:dyDescent="0.25">
      <c r="A11" s="22" t="s">
        <v>1</v>
      </c>
      <c r="B11" s="27">
        <v>1</v>
      </c>
      <c r="C11" s="27">
        <v>1</v>
      </c>
      <c r="D11" s="141">
        <f>C11*B30</f>
        <v>30500</v>
      </c>
    </row>
    <row r="12" spans="1:4" x14ac:dyDescent="0.25">
      <c r="A12" s="22" t="s">
        <v>8</v>
      </c>
      <c r="B12" s="27">
        <v>0</v>
      </c>
      <c r="C12" s="27">
        <v>0</v>
      </c>
      <c r="D12" s="141">
        <f>C12*B30</f>
        <v>0</v>
      </c>
    </row>
    <row r="13" spans="1:4" x14ac:dyDescent="0.25">
      <c r="A13" s="22" t="s">
        <v>22</v>
      </c>
      <c r="B13" s="27">
        <v>84</v>
      </c>
      <c r="C13" s="27">
        <v>84</v>
      </c>
      <c r="D13" s="141">
        <f>C13*B30</f>
        <v>2562000</v>
      </c>
    </row>
    <row r="14" spans="1:4" x14ac:dyDescent="0.25">
      <c r="A14" s="22" t="s">
        <v>5</v>
      </c>
      <c r="B14" s="27">
        <v>0</v>
      </c>
      <c r="C14" s="27">
        <v>0</v>
      </c>
      <c r="D14" s="141">
        <f>C14*B30</f>
        <v>0</v>
      </c>
    </row>
    <row r="15" spans="1:4" x14ac:dyDescent="0.25">
      <c r="A15" s="22" t="s">
        <v>16</v>
      </c>
      <c r="B15" s="27">
        <v>0</v>
      </c>
      <c r="C15" s="27">
        <v>0</v>
      </c>
      <c r="D15" s="141">
        <f>C15*B30</f>
        <v>0</v>
      </c>
    </row>
    <row r="16" spans="1:4" x14ac:dyDescent="0.25">
      <c r="A16" s="22" t="s">
        <v>23</v>
      </c>
      <c r="B16" s="27">
        <v>1</v>
      </c>
      <c r="C16" s="27">
        <v>1</v>
      </c>
      <c r="D16" s="141">
        <f>C16*B30</f>
        <v>30500</v>
      </c>
    </row>
    <row r="17" spans="1:4" x14ac:dyDescent="0.25">
      <c r="A17" s="22" t="s">
        <v>0</v>
      </c>
      <c r="B17" s="27">
        <v>56</v>
      </c>
      <c r="C17" s="27">
        <v>54</v>
      </c>
      <c r="D17" s="141">
        <f>C17*B30</f>
        <v>1647000</v>
      </c>
    </row>
    <row r="18" spans="1:4" x14ac:dyDescent="0.25">
      <c r="A18" s="22" t="s">
        <v>9</v>
      </c>
      <c r="B18" s="27">
        <v>0</v>
      </c>
      <c r="C18" s="27">
        <v>0</v>
      </c>
      <c r="D18" s="141">
        <f>C18*B30</f>
        <v>0</v>
      </c>
    </row>
    <row r="19" spans="1:4" x14ac:dyDescent="0.25">
      <c r="A19" s="22" t="s">
        <v>4</v>
      </c>
      <c r="B19" s="27">
        <v>0</v>
      </c>
      <c r="C19" s="27">
        <v>1</v>
      </c>
      <c r="D19" s="141">
        <f>C19*B30</f>
        <v>30500</v>
      </c>
    </row>
    <row r="20" spans="1:4" x14ac:dyDescent="0.25">
      <c r="A20" s="22" t="s">
        <v>24</v>
      </c>
      <c r="B20" s="27">
        <v>4</v>
      </c>
      <c r="C20" s="27">
        <v>4</v>
      </c>
      <c r="D20" s="141">
        <f>C20*B30</f>
        <v>122000</v>
      </c>
    </row>
    <row r="21" spans="1:4" x14ac:dyDescent="0.25">
      <c r="A21" s="22" t="s">
        <v>25</v>
      </c>
      <c r="B21" s="27">
        <v>126</v>
      </c>
      <c r="C21" s="27">
        <v>129</v>
      </c>
      <c r="D21" s="141">
        <f>C21*B30</f>
        <v>3934500</v>
      </c>
    </row>
    <row r="22" spans="1:4" x14ac:dyDescent="0.25">
      <c r="A22" s="22" t="s">
        <v>3</v>
      </c>
      <c r="B22" s="27">
        <v>2</v>
      </c>
      <c r="C22" s="27">
        <v>1</v>
      </c>
      <c r="D22" s="141">
        <f>C22*B30</f>
        <v>30500</v>
      </c>
    </row>
    <row r="23" spans="1:4" x14ac:dyDescent="0.25">
      <c r="A23" s="22" t="s">
        <v>14</v>
      </c>
      <c r="B23" s="27">
        <v>0</v>
      </c>
      <c r="C23" s="27">
        <v>2</v>
      </c>
      <c r="D23" s="141">
        <f>C23*B30</f>
        <v>61000</v>
      </c>
    </row>
    <row r="24" spans="1:4" x14ac:dyDescent="0.25">
      <c r="A24" s="22" t="s">
        <v>15</v>
      </c>
      <c r="B24" s="27">
        <v>0</v>
      </c>
      <c r="C24" s="27">
        <v>1</v>
      </c>
      <c r="D24" s="141">
        <f>C24*B30</f>
        <v>30500</v>
      </c>
    </row>
    <row r="25" spans="1:4" ht="15.75" thickBot="1" x14ac:dyDescent="0.3">
      <c r="A25" s="23" t="s">
        <v>2</v>
      </c>
      <c r="B25" s="28">
        <v>22</v>
      </c>
      <c r="C25" s="28">
        <v>20</v>
      </c>
      <c r="D25" s="141">
        <f>C25*B30</f>
        <v>610000</v>
      </c>
    </row>
    <row r="26" spans="1:4" x14ac:dyDescent="0.25">
      <c r="A26" s="29" t="s">
        <v>26</v>
      </c>
      <c r="B26" s="30">
        <f>SUM(B3:B25)</f>
        <v>429</v>
      </c>
      <c r="C26" s="30">
        <f>SUM(C3:C25)</f>
        <v>428</v>
      </c>
      <c r="D26" s="142">
        <f>SUM(D3:D25)</f>
        <v>13054000</v>
      </c>
    </row>
    <row r="30" spans="1:4" x14ac:dyDescent="0.25">
      <c r="A30" t="s">
        <v>137</v>
      </c>
      <c r="B30">
        <v>30500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B7991-9969-464B-BE15-D1043822BF3B}">
  <dimension ref="A2:I51"/>
  <sheetViews>
    <sheetView workbookViewId="0">
      <selection activeCell="D33" sqref="D33"/>
    </sheetView>
  </sheetViews>
  <sheetFormatPr defaultRowHeight="15" x14ac:dyDescent="0.25"/>
  <cols>
    <col min="1" max="1" width="50.7109375" bestFit="1" customWidth="1"/>
    <col min="2" max="2" width="20.85546875" customWidth="1"/>
    <col min="4" max="4" width="23.85546875" bestFit="1" customWidth="1"/>
    <col min="5" max="5" width="11.5703125" customWidth="1"/>
    <col min="8" max="8" width="24.85546875" bestFit="1" customWidth="1"/>
  </cols>
  <sheetData>
    <row r="2" spans="1:6" x14ac:dyDescent="0.25">
      <c r="A2" s="65" t="s">
        <v>51</v>
      </c>
      <c r="B2" s="65">
        <v>284982</v>
      </c>
    </row>
    <row r="4" spans="1:6" ht="15.75" thickBot="1" x14ac:dyDescent="0.3"/>
    <row r="5" spans="1:6" ht="15.75" thickBot="1" x14ac:dyDescent="0.3">
      <c r="A5" s="60" t="s">
        <v>44</v>
      </c>
      <c r="B5" s="63">
        <v>42871790.606645197</v>
      </c>
    </row>
    <row r="7" spans="1:6" x14ac:dyDescent="0.25">
      <c r="B7" s="55" t="s">
        <v>50</v>
      </c>
      <c r="C7" s="276" t="s">
        <v>48</v>
      </c>
      <c r="D7" s="58">
        <v>6830468.5</v>
      </c>
      <c r="E7" s="276">
        <v>284.98200000000003</v>
      </c>
      <c r="F7" s="277"/>
    </row>
    <row r="8" spans="1:6" x14ac:dyDescent="0.25">
      <c r="B8" s="56" t="s">
        <v>49</v>
      </c>
      <c r="C8" s="276"/>
      <c r="D8" s="140">
        <v>45.404228433726203</v>
      </c>
      <c r="E8" s="276"/>
      <c r="F8" s="277"/>
    </row>
    <row r="9" spans="1:6" x14ac:dyDescent="0.25">
      <c r="B9" s="56"/>
      <c r="C9" s="57"/>
      <c r="D9" s="59"/>
      <c r="E9" s="57"/>
    </row>
    <row r="10" spans="1:6" x14ac:dyDescent="0.25">
      <c r="A10" s="65" t="s">
        <v>45</v>
      </c>
    </row>
    <row r="11" spans="1:6" x14ac:dyDescent="0.25">
      <c r="A11" s="65" t="s">
        <v>46</v>
      </c>
      <c r="B11" s="65">
        <v>28.522818539999999</v>
      </c>
    </row>
    <row r="12" spans="1:6" x14ac:dyDescent="0.25">
      <c r="A12" s="65" t="s">
        <v>47</v>
      </c>
      <c r="B12" s="65">
        <v>6830468.5</v>
      </c>
    </row>
    <row r="13" spans="1:6" ht="15.75" thickBot="1" x14ac:dyDescent="0.3"/>
    <row r="14" spans="1:6" ht="15.75" thickBot="1" x14ac:dyDescent="0.3">
      <c r="A14" s="60" t="s">
        <v>52</v>
      </c>
      <c r="B14" s="63"/>
    </row>
    <row r="15" spans="1:6" x14ac:dyDescent="0.25">
      <c r="D15" t="s">
        <v>57</v>
      </c>
      <c r="E15" t="s">
        <v>72</v>
      </c>
    </row>
    <row r="16" spans="1:6" x14ac:dyDescent="0.25">
      <c r="A16" s="65" t="s">
        <v>53</v>
      </c>
      <c r="B16" s="70">
        <f>D16*E16</f>
        <v>3928041</v>
      </c>
      <c r="D16" s="56">
        <v>741</v>
      </c>
      <c r="E16">
        <v>5301</v>
      </c>
    </row>
    <row r="17" spans="1:5" x14ac:dyDescent="0.25">
      <c r="A17" s="65" t="s">
        <v>54</v>
      </c>
      <c r="B17" s="70">
        <f>D17*E17</f>
        <v>2314884</v>
      </c>
      <c r="D17" s="56">
        <v>2964</v>
      </c>
      <c r="E17">
        <v>781</v>
      </c>
    </row>
    <row r="18" spans="1:5" x14ac:dyDescent="0.25">
      <c r="A18" s="65" t="s">
        <v>55</v>
      </c>
      <c r="B18" s="70">
        <f>D18*E18</f>
        <v>4541836</v>
      </c>
      <c r="D18" s="56">
        <v>988</v>
      </c>
      <c r="E18">
        <v>4597</v>
      </c>
    </row>
    <row r="19" spans="1:5" x14ac:dyDescent="0.25">
      <c r="A19" s="65" t="s">
        <v>56</v>
      </c>
      <c r="B19" s="70">
        <f>D19*E19</f>
        <v>405080</v>
      </c>
      <c r="D19" s="56">
        <v>247</v>
      </c>
      <c r="E19">
        <v>1640</v>
      </c>
    </row>
    <row r="20" spans="1:5" ht="15.75" thickBot="1" x14ac:dyDescent="0.3"/>
    <row r="21" spans="1:5" ht="15.75" thickBot="1" x14ac:dyDescent="0.3">
      <c r="A21" s="60" t="s">
        <v>58</v>
      </c>
      <c r="B21" s="63">
        <v>10053862.528295301</v>
      </c>
    </row>
    <row r="23" spans="1:5" x14ac:dyDescent="0.25">
      <c r="B23" s="55" t="s">
        <v>50</v>
      </c>
      <c r="C23" s="276" t="s">
        <v>48</v>
      </c>
      <c r="D23" s="55">
        <v>27427050</v>
      </c>
      <c r="E23" s="276">
        <v>284.98200000000003</v>
      </c>
    </row>
    <row r="24" spans="1:5" x14ac:dyDescent="0.25">
      <c r="B24" s="56" t="s">
        <v>49</v>
      </c>
      <c r="C24" s="276"/>
      <c r="D24" s="59">
        <v>777.43409969076095</v>
      </c>
      <c r="E24" s="276"/>
    </row>
    <row r="25" spans="1:5" x14ac:dyDescent="0.25">
      <c r="B25" s="56"/>
      <c r="C25" s="57"/>
      <c r="D25" s="59"/>
      <c r="E25" s="57"/>
    </row>
    <row r="26" spans="1:5" x14ac:dyDescent="0.25">
      <c r="A26" s="65" t="s">
        <v>45</v>
      </c>
      <c r="E26" s="61"/>
    </row>
    <row r="27" spans="1:5" x14ac:dyDescent="0.25">
      <c r="A27" s="65" t="s">
        <v>46</v>
      </c>
      <c r="B27" s="65">
        <v>243.59704590000001</v>
      </c>
    </row>
    <row r="28" spans="1:5" x14ac:dyDescent="0.25">
      <c r="A28" s="65" t="s">
        <v>47</v>
      </c>
      <c r="B28" s="65">
        <v>27427050</v>
      </c>
    </row>
    <row r="29" spans="1:5" ht="15.75" thickBot="1" x14ac:dyDescent="0.3"/>
    <row r="30" spans="1:5" ht="15.75" thickBot="1" x14ac:dyDescent="0.3">
      <c r="A30" s="60" t="s">
        <v>59</v>
      </c>
      <c r="B30" s="63"/>
    </row>
    <row r="36" spans="1:9" x14ac:dyDescent="0.25">
      <c r="D36" t="s">
        <v>135</v>
      </c>
    </row>
    <row r="40" spans="1:9" ht="15.75" thickBot="1" x14ac:dyDescent="0.3"/>
    <row r="41" spans="1:9" ht="15.75" thickBot="1" x14ac:dyDescent="0.3">
      <c r="A41" s="62" t="s">
        <v>60</v>
      </c>
      <c r="B41" s="63">
        <v>138813793</v>
      </c>
    </row>
    <row r="42" spans="1:9" ht="15.75" thickBot="1" x14ac:dyDescent="0.3"/>
    <row r="43" spans="1:9" ht="15.75" thickBot="1" x14ac:dyDescent="0.3">
      <c r="A43" s="68" t="s">
        <v>61</v>
      </c>
      <c r="D43" s="64" t="s">
        <v>65</v>
      </c>
      <c r="E43" s="64" t="s">
        <v>66</v>
      </c>
      <c r="H43" t="s">
        <v>138</v>
      </c>
      <c r="I43">
        <v>31032</v>
      </c>
    </row>
    <row r="44" spans="1:9" ht="15.75" thickBot="1" x14ac:dyDescent="0.3">
      <c r="A44" s="67"/>
      <c r="D44" s="64"/>
      <c r="E44" s="64"/>
    </row>
    <row r="45" spans="1:9" x14ac:dyDescent="0.25">
      <c r="A45" s="69" t="s">
        <v>67</v>
      </c>
      <c r="B45" s="137">
        <f>D45*E45</f>
        <v>3066896</v>
      </c>
      <c r="D45" s="64">
        <v>139</v>
      </c>
      <c r="E45" s="64">
        <v>22064</v>
      </c>
      <c r="H45" t="s">
        <v>139</v>
      </c>
      <c r="I45">
        <v>8968</v>
      </c>
    </row>
    <row r="46" spans="1:9" x14ac:dyDescent="0.25">
      <c r="A46" s="69" t="s">
        <v>62</v>
      </c>
      <c r="B46" s="138">
        <f>D46*E46</f>
        <v>98630</v>
      </c>
      <c r="D46" s="64">
        <v>35</v>
      </c>
      <c r="E46" s="64">
        <v>2818</v>
      </c>
    </row>
    <row r="47" spans="1:9" x14ac:dyDescent="0.25">
      <c r="A47" s="69" t="s">
        <v>63</v>
      </c>
      <c r="B47" s="138"/>
      <c r="D47" s="64" t="s">
        <v>68</v>
      </c>
      <c r="E47" s="64"/>
      <c r="H47" t="s">
        <v>140</v>
      </c>
      <c r="I47">
        <v>22064</v>
      </c>
    </row>
    <row r="48" spans="1:9" x14ac:dyDescent="0.25">
      <c r="A48" s="69" t="s">
        <v>64</v>
      </c>
      <c r="B48" s="138">
        <f>D48*E48</f>
        <v>0</v>
      </c>
      <c r="D48" s="66">
        <v>30500</v>
      </c>
      <c r="E48" s="64"/>
    </row>
    <row r="49" spans="1:9" x14ac:dyDescent="0.25">
      <c r="A49" s="69" t="s">
        <v>69</v>
      </c>
      <c r="B49" s="138"/>
      <c r="D49" s="64">
        <v>2706</v>
      </c>
      <c r="E49" s="64"/>
      <c r="H49" t="s">
        <v>141</v>
      </c>
      <c r="I49">
        <v>2818</v>
      </c>
    </row>
    <row r="50" spans="1:9" x14ac:dyDescent="0.25">
      <c r="A50" s="69" t="s">
        <v>70</v>
      </c>
      <c r="B50" s="138"/>
      <c r="D50" s="64">
        <v>139</v>
      </c>
      <c r="E50" s="64"/>
    </row>
    <row r="51" spans="1:9" ht="15.75" thickBot="1" x14ac:dyDescent="0.3">
      <c r="A51" s="69" t="s">
        <v>71</v>
      </c>
      <c r="B51" s="139">
        <f>D51*E51</f>
        <v>7083128</v>
      </c>
      <c r="D51" s="64">
        <v>338</v>
      </c>
      <c r="E51" s="64">
        <v>20956</v>
      </c>
    </row>
  </sheetData>
  <mergeCells count="5">
    <mergeCell ref="C7:C8"/>
    <mergeCell ref="E7:E8"/>
    <mergeCell ref="C23:C24"/>
    <mergeCell ref="E23:E24"/>
    <mergeCell ref="F7:F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9369B-2782-4BD0-9B14-CEC0C415CB5B}">
  <sheetPr>
    <pageSetUpPr fitToPage="1"/>
  </sheetPr>
  <dimension ref="A1:AF238"/>
  <sheetViews>
    <sheetView topLeftCell="A13" workbookViewId="0">
      <selection activeCell="D33" sqref="D33"/>
    </sheetView>
  </sheetViews>
  <sheetFormatPr defaultRowHeight="15" x14ac:dyDescent="0.25"/>
  <cols>
    <col min="1" max="1" width="47.28515625" customWidth="1"/>
    <col min="2" max="3" width="16.85546875" customWidth="1"/>
    <col min="4" max="5" width="15.28515625" customWidth="1"/>
    <col min="6" max="6" width="12.7109375" customWidth="1"/>
    <col min="7" max="7" width="10.28515625" customWidth="1"/>
    <col min="8" max="9" width="10" bestFit="1" customWidth="1"/>
    <col min="10" max="11" width="11.42578125" bestFit="1" customWidth="1"/>
    <col min="12" max="13" width="11.28515625" customWidth="1"/>
    <col min="14" max="14" width="11.42578125" bestFit="1" customWidth="1"/>
    <col min="15" max="15" width="10" bestFit="1" customWidth="1"/>
    <col min="16" max="16" width="12.42578125" bestFit="1" customWidth="1"/>
    <col min="18" max="18" width="8.7109375" customWidth="1"/>
    <col min="22" max="22" width="14.85546875" style="124" customWidth="1"/>
    <col min="23" max="23" width="10.7109375" customWidth="1"/>
    <col min="26" max="26" width="11.5703125" customWidth="1"/>
    <col min="30" max="30" width="14" customWidth="1"/>
    <col min="31" max="31" width="12.85546875" customWidth="1"/>
    <col min="32" max="32" width="11.5703125" customWidth="1"/>
    <col min="267" max="267" width="47.28515625" customWidth="1"/>
    <col min="268" max="268" width="16.85546875" customWidth="1"/>
    <col min="269" max="269" width="15.28515625" customWidth="1"/>
    <col min="270" max="270" width="10.28515625" customWidth="1"/>
    <col min="273" max="273" width="11.28515625" customWidth="1"/>
    <col min="278" max="278" width="14.85546875" customWidth="1"/>
    <col min="279" max="279" width="10.7109375" customWidth="1"/>
    <col min="282" max="282" width="11.5703125" customWidth="1"/>
    <col min="286" max="286" width="14" customWidth="1"/>
    <col min="287" max="287" width="12.85546875" customWidth="1"/>
    <col min="288" max="288" width="11.5703125" customWidth="1"/>
    <col min="523" max="523" width="47.28515625" customWidth="1"/>
    <col min="524" max="524" width="16.85546875" customWidth="1"/>
    <col min="525" max="525" width="15.28515625" customWidth="1"/>
    <col min="526" max="526" width="10.28515625" customWidth="1"/>
    <col min="529" max="529" width="11.28515625" customWidth="1"/>
    <col min="534" max="534" width="14.85546875" customWidth="1"/>
    <col min="535" max="535" width="10.7109375" customWidth="1"/>
    <col min="538" max="538" width="11.5703125" customWidth="1"/>
    <col min="542" max="542" width="14" customWidth="1"/>
    <col min="543" max="543" width="12.85546875" customWidth="1"/>
    <col min="544" max="544" width="11.5703125" customWidth="1"/>
    <col min="779" max="779" width="47.28515625" customWidth="1"/>
    <col min="780" max="780" width="16.85546875" customWidth="1"/>
    <col min="781" max="781" width="15.28515625" customWidth="1"/>
    <col min="782" max="782" width="10.28515625" customWidth="1"/>
    <col min="785" max="785" width="11.28515625" customWidth="1"/>
    <col min="790" max="790" width="14.85546875" customWidth="1"/>
    <col min="791" max="791" width="10.7109375" customWidth="1"/>
    <col min="794" max="794" width="11.5703125" customWidth="1"/>
    <col min="798" max="798" width="14" customWidth="1"/>
    <col min="799" max="799" width="12.85546875" customWidth="1"/>
    <col min="800" max="800" width="11.5703125" customWidth="1"/>
    <col min="1035" max="1035" width="47.28515625" customWidth="1"/>
    <col min="1036" max="1036" width="16.85546875" customWidth="1"/>
    <col min="1037" max="1037" width="15.28515625" customWidth="1"/>
    <col min="1038" max="1038" width="10.28515625" customWidth="1"/>
    <col min="1041" max="1041" width="11.28515625" customWidth="1"/>
    <col min="1046" max="1046" width="14.85546875" customWidth="1"/>
    <col min="1047" max="1047" width="10.7109375" customWidth="1"/>
    <col min="1050" max="1050" width="11.5703125" customWidth="1"/>
    <col min="1054" max="1054" width="14" customWidth="1"/>
    <col min="1055" max="1055" width="12.85546875" customWidth="1"/>
    <col min="1056" max="1056" width="11.5703125" customWidth="1"/>
    <col min="1291" max="1291" width="47.28515625" customWidth="1"/>
    <col min="1292" max="1292" width="16.85546875" customWidth="1"/>
    <col min="1293" max="1293" width="15.28515625" customWidth="1"/>
    <col min="1294" max="1294" width="10.28515625" customWidth="1"/>
    <col min="1297" max="1297" width="11.28515625" customWidth="1"/>
    <col min="1302" max="1302" width="14.85546875" customWidth="1"/>
    <col min="1303" max="1303" width="10.7109375" customWidth="1"/>
    <col min="1306" max="1306" width="11.5703125" customWidth="1"/>
    <col min="1310" max="1310" width="14" customWidth="1"/>
    <col min="1311" max="1311" width="12.85546875" customWidth="1"/>
    <col min="1312" max="1312" width="11.5703125" customWidth="1"/>
    <col min="1547" max="1547" width="47.28515625" customWidth="1"/>
    <col min="1548" max="1548" width="16.85546875" customWidth="1"/>
    <col min="1549" max="1549" width="15.28515625" customWidth="1"/>
    <col min="1550" max="1550" width="10.28515625" customWidth="1"/>
    <col min="1553" max="1553" width="11.28515625" customWidth="1"/>
    <col min="1558" max="1558" width="14.85546875" customWidth="1"/>
    <col min="1559" max="1559" width="10.7109375" customWidth="1"/>
    <col min="1562" max="1562" width="11.5703125" customWidth="1"/>
    <col min="1566" max="1566" width="14" customWidth="1"/>
    <col min="1567" max="1567" width="12.85546875" customWidth="1"/>
    <col min="1568" max="1568" width="11.5703125" customWidth="1"/>
    <col min="1803" max="1803" width="47.28515625" customWidth="1"/>
    <col min="1804" max="1804" width="16.85546875" customWidth="1"/>
    <col min="1805" max="1805" width="15.28515625" customWidth="1"/>
    <col min="1806" max="1806" width="10.28515625" customWidth="1"/>
    <col min="1809" max="1809" width="11.28515625" customWidth="1"/>
    <col min="1814" max="1814" width="14.85546875" customWidth="1"/>
    <col min="1815" max="1815" width="10.7109375" customWidth="1"/>
    <col min="1818" max="1818" width="11.5703125" customWidth="1"/>
    <col min="1822" max="1822" width="14" customWidth="1"/>
    <col min="1823" max="1823" width="12.85546875" customWidth="1"/>
    <col min="1824" max="1824" width="11.5703125" customWidth="1"/>
    <col min="2059" max="2059" width="47.28515625" customWidth="1"/>
    <col min="2060" max="2060" width="16.85546875" customWidth="1"/>
    <col min="2061" max="2061" width="15.28515625" customWidth="1"/>
    <col min="2062" max="2062" width="10.28515625" customWidth="1"/>
    <col min="2065" max="2065" width="11.28515625" customWidth="1"/>
    <col min="2070" max="2070" width="14.85546875" customWidth="1"/>
    <col min="2071" max="2071" width="10.7109375" customWidth="1"/>
    <col min="2074" max="2074" width="11.5703125" customWidth="1"/>
    <col min="2078" max="2078" width="14" customWidth="1"/>
    <col min="2079" max="2079" width="12.85546875" customWidth="1"/>
    <col min="2080" max="2080" width="11.5703125" customWidth="1"/>
    <col min="2315" max="2315" width="47.28515625" customWidth="1"/>
    <col min="2316" max="2316" width="16.85546875" customWidth="1"/>
    <col min="2317" max="2317" width="15.28515625" customWidth="1"/>
    <col min="2318" max="2318" width="10.28515625" customWidth="1"/>
    <col min="2321" max="2321" width="11.28515625" customWidth="1"/>
    <col min="2326" max="2326" width="14.85546875" customWidth="1"/>
    <col min="2327" max="2327" width="10.7109375" customWidth="1"/>
    <col min="2330" max="2330" width="11.5703125" customWidth="1"/>
    <col min="2334" max="2334" width="14" customWidth="1"/>
    <col min="2335" max="2335" width="12.85546875" customWidth="1"/>
    <col min="2336" max="2336" width="11.5703125" customWidth="1"/>
    <col min="2571" max="2571" width="47.28515625" customWidth="1"/>
    <col min="2572" max="2572" width="16.85546875" customWidth="1"/>
    <col min="2573" max="2573" width="15.28515625" customWidth="1"/>
    <col min="2574" max="2574" width="10.28515625" customWidth="1"/>
    <col min="2577" max="2577" width="11.28515625" customWidth="1"/>
    <col min="2582" max="2582" width="14.85546875" customWidth="1"/>
    <col min="2583" max="2583" width="10.7109375" customWidth="1"/>
    <col min="2586" max="2586" width="11.5703125" customWidth="1"/>
    <col min="2590" max="2590" width="14" customWidth="1"/>
    <col min="2591" max="2591" width="12.85546875" customWidth="1"/>
    <col min="2592" max="2592" width="11.5703125" customWidth="1"/>
    <col min="2827" max="2827" width="47.28515625" customWidth="1"/>
    <col min="2828" max="2828" width="16.85546875" customWidth="1"/>
    <col min="2829" max="2829" width="15.28515625" customWidth="1"/>
    <col min="2830" max="2830" width="10.28515625" customWidth="1"/>
    <col min="2833" max="2833" width="11.28515625" customWidth="1"/>
    <col min="2838" max="2838" width="14.85546875" customWidth="1"/>
    <col min="2839" max="2839" width="10.7109375" customWidth="1"/>
    <col min="2842" max="2842" width="11.5703125" customWidth="1"/>
    <col min="2846" max="2846" width="14" customWidth="1"/>
    <col min="2847" max="2847" width="12.85546875" customWidth="1"/>
    <col min="2848" max="2848" width="11.5703125" customWidth="1"/>
    <col min="3083" max="3083" width="47.28515625" customWidth="1"/>
    <col min="3084" max="3084" width="16.85546875" customWidth="1"/>
    <col min="3085" max="3085" width="15.28515625" customWidth="1"/>
    <col min="3086" max="3086" width="10.28515625" customWidth="1"/>
    <col min="3089" max="3089" width="11.28515625" customWidth="1"/>
    <col min="3094" max="3094" width="14.85546875" customWidth="1"/>
    <col min="3095" max="3095" width="10.7109375" customWidth="1"/>
    <col min="3098" max="3098" width="11.5703125" customWidth="1"/>
    <col min="3102" max="3102" width="14" customWidth="1"/>
    <col min="3103" max="3103" width="12.85546875" customWidth="1"/>
    <col min="3104" max="3104" width="11.5703125" customWidth="1"/>
    <col min="3339" max="3339" width="47.28515625" customWidth="1"/>
    <col min="3340" max="3340" width="16.85546875" customWidth="1"/>
    <col min="3341" max="3341" width="15.28515625" customWidth="1"/>
    <col min="3342" max="3342" width="10.28515625" customWidth="1"/>
    <col min="3345" max="3345" width="11.28515625" customWidth="1"/>
    <col min="3350" max="3350" width="14.85546875" customWidth="1"/>
    <col min="3351" max="3351" width="10.7109375" customWidth="1"/>
    <col min="3354" max="3354" width="11.5703125" customWidth="1"/>
    <col min="3358" max="3358" width="14" customWidth="1"/>
    <col min="3359" max="3359" width="12.85546875" customWidth="1"/>
    <col min="3360" max="3360" width="11.5703125" customWidth="1"/>
    <col min="3595" max="3595" width="47.28515625" customWidth="1"/>
    <col min="3596" max="3596" width="16.85546875" customWidth="1"/>
    <col min="3597" max="3597" width="15.28515625" customWidth="1"/>
    <col min="3598" max="3598" width="10.28515625" customWidth="1"/>
    <col min="3601" max="3601" width="11.28515625" customWidth="1"/>
    <col min="3606" max="3606" width="14.85546875" customWidth="1"/>
    <col min="3607" max="3607" width="10.7109375" customWidth="1"/>
    <col min="3610" max="3610" width="11.5703125" customWidth="1"/>
    <col min="3614" max="3614" width="14" customWidth="1"/>
    <col min="3615" max="3615" width="12.85546875" customWidth="1"/>
    <col min="3616" max="3616" width="11.5703125" customWidth="1"/>
    <col min="3851" max="3851" width="47.28515625" customWidth="1"/>
    <col min="3852" max="3852" width="16.85546875" customWidth="1"/>
    <col min="3853" max="3853" width="15.28515625" customWidth="1"/>
    <col min="3854" max="3854" width="10.28515625" customWidth="1"/>
    <col min="3857" max="3857" width="11.28515625" customWidth="1"/>
    <col min="3862" max="3862" width="14.85546875" customWidth="1"/>
    <col min="3863" max="3863" width="10.7109375" customWidth="1"/>
    <col min="3866" max="3866" width="11.5703125" customWidth="1"/>
    <col min="3870" max="3870" width="14" customWidth="1"/>
    <col min="3871" max="3871" width="12.85546875" customWidth="1"/>
    <col min="3872" max="3872" width="11.5703125" customWidth="1"/>
    <col min="4107" max="4107" width="47.28515625" customWidth="1"/>
    <col min="4108" max="4108" width="16.85546875" customWidth="1"/>
    <col min="4109" max="4109" width="15.28515625" customWidth="1"/>
    <col min="4110" max="4110" width="10.28515625" customWidth="1"/>
    <col min="4113" max="4113" width="11.28515625" customWidth="1"/>
    <col min="4118" max="4118" width="14.85546875" customWidth="1"/>
    <col min="4119" max="4119" width="10.7109375" customWidth="1"/>
    <col min="4122" max="4122" width="11.5703125" customWidth="1"/>
    <col min="4126" max="4126" width="14" customWidth="1"/>
    <col min="4127" max="4127" width="12.85546875" customWidth="1"/>
    <col min="4128" max="4128" width="11.5703125" customWidth="1"/>
    <col min="4363" max="4363" width="47.28515625" customWidth="1"/>
    <col min="4364" max="4364" width="16.85546875" customWidth="1"/>
    <col min="4365" max="4365" width="15.28515625" customWidth="1"/>
    <col min="4366" max="4366" width="10.28515625" customWidth="1"/>
    <col min="4369" max="4369" width="11.28515625" customWidth="1"/>
    <col min="4374" max="4374" width="14.85546875" customWidth="1"/>
    <col min="4375" max="4375" width="10.7109375" customWidth="1"/>
    <col min="4378" max="4378" width="11.5703125" customWidth="1"/>
    <col min="4382" max="4382" width="14" customWidth="1"/>
    <col min="4383" max="4383" width="12.85546875" customWidth="1"/>
    <col min="4384" max="4384" width="11.5703125" customWidth="1"/>
    <col min="4619" max="4619" width="47.28515625" customWidth="1"/>
    <col min="4620" max="4620" width="16.85546875" customWidth="1"/>
    <col min="4621" max="4621" width="15.28515625" customWidth="1"/>
    <col min="4622" max="4622" width="10.28515625" customWidth="1"/>
    <col min="4625" max="4625" width="11.28515625" customWidth="1"/>
    <col min="4630" max="4630" width="14.85546875" customWidth="1"/>
    <col min="4631" max="4631" width="10.7109375" customWidth="1"/>
    <col min="4634" max="4634" width="11.5703125" customWidth="1"/>
    <col min="4638" max="4638" width="14" customWidth="1"/>
    <col min="4639" max="4639" width="12.85546875" customWidth="1"/>
    <col min="4640" max="4640" width="11.5703125" customWidth="1"/>
    <col min="4875" max="4875" width="47.28515625" customWidth="1"/>
    <col min="4876" max="4876" width="16.85546875" customWidth="1"/>
    <col min="4877" max="4877" width="15.28515625" customWidth="1"/>
    <col min="4878" max="4878" width="10.28515625" customWidth="1"/>
    <col min="4881" max="4881" width="11.28515625" customWidth="1"/>
    <col min="4886" max="4886" width="14.85546875" customWidth="1"/>
    <col min="4887" max="4887" width="10.7109375" customWidth="1"/>
    <col min="4890" max="4890" width="11.5703125" customWidth="1"/>
    <col min="4894" max="4894" width="14" customWidth="1"/>
    <col min="4895" max="4895" width="12.85546875" customWidth="1"/>
    <col min="4896" max="4896" width="11.5703125" customWidth="1"/>
    <col min="5131" max="5131" width="47.28515625" customWidth="1"/>
    <col min="5132" max="5132" width="16.85546875" customWidth="1"/>
    <col min="5133" max="5133" width="15.28515625" customWidth="1"/>
    <col min="5134" max="5134" width="10.28515625" customWidth="1"/>
    <col min="5137" max="5137" width="11.28515625" customWidth="1"/>
    <col min="5142" max="5142" width="14.85546875" customWidth="1"/>
    <col min="5143" max="5143" width="10.7109375" customWidth="1"/>
    <col min="5146" max="5146" width="11.5703125" customWidth="1"/>
    <col min="5150" max="5150" width="14" customWidth="1"/>
    <col min="5151" max="5151" width="12.85546875" customWidth="1"/>
    <col min="5152" max="5152" width="11.5703125" customWidth="1"/>
    <col min="5387" max="5387" width="47.28515625" customWidth="1"/>
    <col min="5388" max="5388" width="16.85546875" customWidth="1"/>
    <col min="5389" max="5389" width="15.28515625" customWidth="1"/>
    <col min="5390" max="5390" width="10.28515625" customWidth="1"/>
    <col min="5393" max="5393" width="11.28515625" customWidth="1"/>
    <col min="5398" max="5398" width="14.85546875" customWidth="1"/>
    <col min="5399" max="5399" width="10.7109375" customWidth="1"/>
    <col min="5402" max="5402" width="11.5703125" customWidth="1"/>
    <col min="5406" max="5406" width="14" customWidth="1"/>
    <col min="5407" max="5407" width="12.85546875" customWidth="1"/>
    <col min="5408" max="5408" width="11.5703125" customWidth="1"/>
    <col min="5643" max="5643" width="47.28515625" customWidth="1"/>
    <col min="5644" max="5644" width="16.85546875" customWidth="1"/>
    <col min="5645" max="5645" width="15.28515625" customWidth="1"/>
    <col min="5646" max="5646" width="10.28515625" customWidth="1"/>
    <col min="5649" max="5649" width="11.28515625" customWidth="1"/>
    <col min="5654" max="5654" width="14.85546875" customWidth="1"/>
    <col min="5655" max="5655" width="10.7109375" customWidth="1"/>
    <col min="5658" max="5658" width="11.5703125" customWidth="1"/>
    <col min="5662" max="5662" width="14" customWidth="1"/>
    <col min="5663" max="5663" width="12.85546875" customWidth="1"/>
    <col min="5664" max="5664" width="11.5703125" customWidth="1"/>
    <col min="5899" max="5899" width="47.28515625" customWidth="1"/>
    <col min="5900" max="5900" width="16.85546875" customWidth="1"/>
    <col min="5901" max="5901" width="15.28515625" customWidth="1"/>
    <col min="5902" max="5902" width="10.28515625" customWidth="1"/>
    <col min="5905" max="5905" width="11.28515625" customWidth="1"/>
    <col min="5910" max="5910" width="14.85546875" customWidth="1"/>
    <col min="5911" max="5911" width="10.7109375" customWidth="1"/>
    <col min="5914" max="5914" width="11.5703125" customWidth="1"/>
    <col min="5918" max="5918" width="14" customWidth="1"/>
    <col min="5919" max="5919" width="12.85546875" customWidth="1"/>
    <col min="5920" max="5920" width="11.5703125" customWidth="1"/>
    <col min="6155" max="6155" width="47.28515625" customWidth="1"/>
    <col min="6156" max="6156" width="16.85546875" customWidth="1"/>
    <col min="6157" max="6157" width="15.28515625" customWidth="1"/>
    <col min="6158" max="6158" width="10.28515625" customWidth="1"/>
    <col min="6161" max="6161" width="11.28515625" customWidth="1"/>
    <col min="6166" max="6166" width="14.85546875" customWidth="1"/>
    <col min="6167" max="6167" width="10.7109375" customWidth="1"/>
    <col min="6170" max="6170" width="11.5703125" customWidth="1"/>
    <col min="6174" max="6174" width="14" customWidth="1"/>
    <col min="6175" max="6175" width="12.85546875" customWidth="1"/>
    <col min="6176" max="6176" width="11.5703125" customWidth="1"/>
    <col min="6411" max="6411" width="47.28515625" customWidth="1"/>
    <col min="6412" max="6412" width="16.85546875" customWidth="1"/>
    <col min="6413" max="6413" width="15.28515625" customWidth="1"/>
    <col min="6414" max="6414" width="10.28515625" customWidth="1"/>
    <col min="6417" max="6417" width="11.28515625" customWidth="1"/>
    <col min="6422" max="6422" width="14.85546875" customWidth="1"/>
    <col min="6423" max="6423" width="10.7109375" customWidth="1"/>
    <col min="6426" max="6426" width="11.5703125" customWidth="1"/>
    <col min="6430" max="6430" width="14" customWidth="1"/>
    <col min="6431" max="6431" width="12.85546875" customWidth="1"/>
    <col min="6432" max="6432" width="11.5703125" customWidth="1"/>
    <col min="6667" max="6667" width="47.28515625" customWidth="1"/>
    <col min="6668" max="6668" width="16.85546875" customWidth="1"/>
    <col min="6669" max="6669" width="15.28515625" customWidth="1"/>
    <col min="6670" max="6670" width="10.28515625" customWidth="1"/>
    <col min="6673" max="6673" width="11.28515625" customWidth="1"/>
    <col min="6678" max="6678" width="14.85546875" customWidth="1"/>
    <col min="6679" max="6679" width="10.7109375" customWidth="1"/>
    <col min="6682" max="6682" width="11.5703125" customWidth="1"/>
    <col min="6686" max="6686" width="14" customWidth="1"/>
    <col min="6687" max="6687" width="12.85546875" customWidth="1"/>
    <col min="6688" max="6688" width="11.5703125" customWidth="1"/>
    <col min="6923" max="6923" width="47.28515625" customWidth="1"/>
    <col min="6924" max="6924" width="16.85546875" customWidth="1"/>
    <col min="6925" max="6925" width="15.28515625" customWidth="1"/>
    <col min="6926" max="6926" width="10.28515625" customWidth="1"/>
    <col min="6929" max="6929" width="11.28515625" customWidth="1"/>
    <col min="6934" max="6934" width="14.85546875" customWidth="1"/>
    <col min="6935" max="6935" width="10.7109375" customWidth="1"/>
    <col min="6938" max="6938" width="11.5703125" customWidth="1"/>
    <col min="6942" max="6942" width="14" customWidth="1"/>
    <col min="6943" max="6943" width="12.85546875" customWidth="1"/>
    <col min="6944" max="6944" width="11.5703125" customWidth="1"/>
    <col min="7179" max="7179" width="47.28515625" customWidth="1"/>
    <col min="7180" max="7180" width="16.85546875" customWidth="1"/>
    <col min="7181" max="7181" width="15.28515625" customWidth="1"/>
    <col min="7182" max="7182" width="10.28515625" customWidth="1"/>
    <col min="7185" max="7185" width="11.28515625" customWidth="1"/>
    <col min="7190" max="7190" width="14.85546875" customWidth="1"/>
    <col min="7191" max="7191" width="10.7109375" customWidth="1"/>
    <col min="7194" max="7194" width="11.5703125" customWidth="1"/>
    <col min="7198" max="7198" width="14" customWidth="1"/>
    <col min="7199" max="7199" width="12.85546875" customWidth="1"/>
    <col min="7200" max="7200" width="11.5703125" customWidth="1"/>
    <col min="7435" max="7435" width="47.28515625" customWidth="1"/>
    <col min="7436" max="7436" width="16.85546875" customWidth="1"/>
    <col min="7437" max="7437" width="15.28515625" customWidth="1"/>
    <col min="7438" max="7438" width="10.28515625" customWidth="1"/>
    <col min="7441" max="7441" width="11.28515625" customWidth="1"/>
    <col min="7446" max="7446" width="14.85546875" customWidth="1"/>
    <col min="7447" max="7447" width="10.7109375" customWidth="1"/>
    <col min="7450" max="7450" width="11.5703125" customWidth="1"/>
    <col min="7454" max="7454" width="14" customWidth="1"/>
    <col min="7455" max="7455" width="12.85546875" customWidth="1"/>
    <col min="7456" max="7456" width="11.5703125" customWidth="1"/>
    <col min="7691" max="7691" width="47.28515625" customWidth="1"/>
    <col min="7692" max="7692" width="16.85546875" customWidth="1"/>
    <col min="7693" max="7693" width="15.28515625" customWidth="1"/>
    <col min="7694" max="7694" width="10.28515625" customWidth="1"/>
    <col min="7697" max="7697" width="11.28515625" customWidth="1"/>
    <col min="7702" max="7702" width="14.85546875" customWidth="1"/>
    <col min="7703" max="7703" width="10.7109375" customWidth="1"/>
    <col min="7706" max="7706" width="11.5703125" customWidth="1"/>
    <col min="7710" max="7710" width="14" customWidth="1"/>
    <col min="7711" max="7711" width="12.85546875" customWidth="1"/>
    <col min="7712" max="7712" width="11.5703125" customWidth="1"/>
    <col min="7947" max="7947" width="47.28515625" customWidth="1"/>
    <col min="7948" max="7948" width="16.85546875" customWidth="1"/>
    <col min="7949" max="7949" width="15.28515625" customWidth="1"/>
    <col min="7950" max="7950" width="10.28515625" customWidth="1"/>
    <col min="7953" max="7953" width="11.28515625" customWidth="1"/>
    <col min="7958" max="7958" width="14.85546875" customWidth="1"/>
    <col min="7959" max="7959" width="10.7109375" customWidth="1"/>
    <col min="7962" max="7962" width="11.5703125" customWidth="1"/>
    <col min="7966" max="7966" width="14" customWidth="1"/>
    <col min="7967" max="7967" width="12.85546875" customWidth="1"/>
    <col min="7968" max="7968" width="11.5703125" customWidth="1"/>
    <col min="8203" max="8203" width="47.28515625" customWidth="1"/>
    <col min="8204" max="8204" width="16.85546875" customWidth="1"/>
    <col min="8205" max="8205" width="15.28515625" customWidth="1"/>
    <col min="8206" max="8206" width="10.28515625" customWidth="1"/>
    <col min="8209" max="8209" width="11.28515625" customWidth="1"/>
    <col min="8214" max="8214" width="14.85546875" customWidth="1"/>
    <col min="8215" max="8215" width="10.7109375" customWidth="1"/>
    <col min="8218" max="8218" width="11.5703125" customWidth="1"/>
    <col min="8222" max="8222" width="14" customWidth="1"/>
    <col min="8223" max="8223" width="12.85546875" customWidth="1"/>
    <col min="8224" max="8224" width="11.5703125" customWidth="1"/>
    <col min="8459" max="8459" width="47.28515625" customWidth="1"/>
    <col min="8460" max="8460" width="16.85546875" customWidth="1"/>
    <col min="8461" max="8461" width="15.28515625" customWidth="1"/>
    <col min="8462" max="8462" width="10.28515625" customWidth="1"/>
    <col min="8465" max="8465" width="11.28515625" customWidth="1"/>
    <col min="8470" max="8470" width="14.85546875" customWidth="1"/>
    <col min="8471" max="8471" width="10.7109375" customWidth="1"/>
    <col min="8474" max="8474" width="11.5703125" customWidth="1"/>
    <col min="8478" max="8478" width="14" customWidth="1"/>
    <col min="8479" max="8479" width="12.85546875" customWidth="1"/>
    <col min="8480" max="8480" width="11.5703125" customWidth="1"/>
    <col min="8715" max="8715" width="47.28515625" customWidth="1"/>
    <col min="8716" max="8716" width="16.85546875" customWidth="1"/>
    <col min="8717" max="8717" width="15.28515625" customWidth="1"/>
    <col min="8718" max="8718" width="10.28515625" customWidth="1"/>
    <col min="8721" max="8721" width="11.28515625" customWidth="1"/>
    <col min="8726" max="8726" width="14.85546875" customWidth="1"/>
    <col min="8727" max="8727" width="10.7109375" customWidth="1"/>
    <col min="8730" max="8730" width="11.5703125" customWidth="1"/>
    <col min="8734" max="8734" width="14" customWidth="1"/>
    <col min="8735" max="8735" width="12.85546875" customWidth="1"/>
    <col min="8736" max="8736" width="11.5703125" customWidth="1"/>
    <col min="8971" max="8971" width="47.28515625" customWidth="1"/>
    <col min="8972" max="8972" width="16.85546875" customWidth="1"/>
    <col min="8973" max="8973" width="15.28515625" customWidth="1"/>
    <col min="8974" max="8974" width="10.28515625" customWidth="1"/>
    <col min="8977" max="8977" width="11.28515625" customWidth="1"/>
    <col min="8982" max="8982" width="14.85546875" customWidth="1"/>
    <col min="8983" max="8983" width="10.7109375" customWidth="1"/>
    <col min="8986" max="8986" width="11.5703125" customWidth="1"/>
    <col min="8990" max="8990" width="14" customWidth="1"/>
    <col min="8991" max="8991" width="12.85546875" customWidth="1"/>
    <col min="8992" max="8992" width="11.5703125" customWidth="1"/>
    <col min="9227" max="9227" width="47.28515625" customWidth="1"/>
    <col min="9228" max="9228" width="16.85546875" customWidth="1"/>
    <col min="9229" max="9229" width="15.28515625" customWidth="1"/>
    <col min="9230" max="9230" width="10.28515625" customWidth="1"/>
    <col min="9233" max="9233" width="11.28515625" customWidth="1"/>
    <col min="9238" max="9238" width="14.85546875" customWidth="1"/>
    <col min="9239" max="9239" width="10.7109375" customWidth="1"/>
    <col min="9242" max="9242" width="11.5703125" customWidth="1"/>
    <col min="9246" max="9246" width="14" customWidth="1"/>
    <col min="9247" max="9247" width="12.85546875" customWidth="1"/>
    <col min="9248" max="9248" width="11.5703125" customWidth="1"/>
    <col min="9483" max="9483" width="47.28515625" customWidth="1"/>
    <col min="9484" max="9484" width="16.85546875" customWidth="1"/>
    <col min="9485" max="9485" width="15.28515625" customWidth="1"/>
    <col min="9486" max="9486" width="10.28515625" customWidth="1"/>
    <col min="9489" max="9489" width="11.28515625" customWidth="1"/>
    <col min="9494" max="9494" width="14.85546875" customWidth="1"/>
    <col min="9495" max="9495" width="10.7109375" customWidth="1"/>
    <col min="9498" max="9498" width="11.5703125" customWidth="1"/>
    <col min="9502" max="9502" width="14" customWidth="1"/>
    <col min="9503" max="9503" width="12.85546875" customWidth="1"/>
    <col min="9504" max="9504" width="11.5703125" customWidth="1"/>
    <col min="9739" max="9739" width="47.28515625" customWidth="1"/>
    <col min="9740" max="9740" width="16.85546875" customWidth="1"/>
    <col min="9741" max="9741" width="15.28515625" customWidth="1"/>
    <col min="9742" max="9742" width="10.28515625" customWidth="1"/>
    <col min="9745" max="9745" width="11.28515625" customWidth="1"/>
    <col min="9750" max="9750" width="14.85546875" customWidth="1"/>
    <col min="9751" max="9751" width="10.7109375" customWidth="1"/>
    <col min="9754" max="9754" width="11.5703125" customWidth="1"/>
    <col min="9758" max="9758" width="14" customWidth="1"/>
    <col min="9759" max="9759" width="12.85546875" customWidth="1"/>
    <col min="9760" max="9760" width="11.5703125" customWidth="1"/>
    <col min="9995" max="9995" width="47.28515625" customWidth="1"/>
    <col min="9996" max="9996" width="16.85546875" customWidth="1"/>
    <col min="9997" max="9997" width="15.28515625" customWidth="1"/>
    <col min="9998" max="9998" width="10.28515625" customWidth="1"/>
    <col min="10001" max="10001" width="11.28515625" customWidth="1"/>
    <col min="10006" max="10006" width="14.85546875" customWidth="1"/>
    <col min="10007" max="10007" width="10.7109375" customWidth="1"/>
    <col min="10010" max="10010" width="11.5703125" customWidth="1"/>
    <col min="10014" max="10014" width="14" customWidth="1"/>
    <col min="10015" max="10015" width="12.85546875" customWidth="1"/>
    <col min="10016" max="10016" width="11.5703125" customWidth="1"/>
    <col min="10251" max="10251" width="47.28515625" customWidth="1"/>
    <col min="10252" max="10252" width="16.85546875" customWidth="1"/>
    <col min="10253" max="10253" width="15.28515625" customWidth="1"/>
    <col min="10254" max="10254" width="10.28515625" customWidth="1"/>
    <col min="10257" max="10257" width="11.28515625" customWidth="1"/>
    <col min="10262" max="10262" width="14.85546875" customWidth="1"/>
    <col min="10263" max="10263" width="10.7109375" customWidth="1"/>
    <col min="10266" max="10266" width="11.5703125" customWidth="1"/>
    <col min="10270" max="10270" width="14" customWidth="1"/>
    <col min="10271" max="10271" width="12.85546875" customWidth="1"/>
    <col min="10272" max="10272" width="11.5703125" customWidth="1"/>
    <col min="10507" max="10507" width="47.28515625" customWidth="1"/>
    <col min="10508" max="10508" width="16.85546875" customWidth="1"/>
    <col min="10509" max="10509" width="15.28515625" customWidth="1"/>
    <col min="10510" max="10510" width="10.28515625" customWidth="1"/>
    <col min="10513" max="10513" width="11.28515625" customWidth="1"/>
    <col min="10518" max="10518" width="14.85546875" customWidth="1"/>
    <col min="10519" max="10519" width="10.7109375" customWidth="1"/>
    <col min="10522" max="10522" width="11.5703125" customWidth="1"/>
    <col min="10526" max="10526" width="14" customWidth="1"/>
    <col min="10527" max="10527" width="12.85546875" customWidth="1"/>
    <col min="10528" max="10528" width="11.5703125" customWidth="1"/>
    <col min="10763" max="10763" width="47.28515625" customWidth="1"/>
    <col min="10764" max="10764" width="16.85546875" customWidth="1"/>
    <col min="10765" max="10765" width="15.28515625" customWidth="1"/>
    <col min="10766" max="10766" width="10.28515625" customWidth="1"/>
    <col min="10769" max="10769" width="11.28515625" customWidth="1"/>
    <col min="10774" max="10774" width="14.85546875" customWidth="1"/>
    <col min="10775" max="10775" width="10.7109375" customWidth="1"/>
    <col min="10778" max="10778" width="11.5703125" customWidth="1"/>
    <col min="10782" max="10782" width="14" customWidth="1"/>
    <col min="10783" max="10783" width="12.85546875" customWidth="1"/>
    <col min="10784" max="10784" width="11.5703125" customWidth="1"/>
    <col min="11019" max="11019" width="47.28515625" customWidth="1"/>
    <col min="11020" max="11020" width="16.85546875" customWidth="1"/>
    <col min="11021" max="11021" width="15.28515625" customWidth="1"/>
    <col min="11022" max="11022" width="10.28515625" customWidth="1"/>
    <col min="11025" max="11025" width="11.28515625" customWidth="1"/>
    <col min="11030" max="11030" width="14.85546875" customWidth="1"/>
    <col min="11031" max="11031" width="10.7109375" customWidth="1"/>
    <col min="11034" max="11034" width="11.5703125" customWidth="1"/>
    <col min="11038" max="11038" width="14" customWidth="1"/>
    <col min="11039" max="11039" width="12.85546875" customWidth="1"/>
    <col min="11040" max="11040" width="11.5703125" customWidth="1"/>
    <col min="11275" max="11275" width="47.28515625" customWidth="1"/>
    <col min="11276" max="11276" width="16.85546875" customWidth="1"/>
    <col min="11277" max="11277" width="15.28515625" customWidth="1"/>
    <col min="11278" max="11278" width="10.28515625" customWidth="1"/>
    <col min="11281" max="11281" width="11.28515625" customWidth="1"/>
    <col min="11286" max="11286" width="14.85546875" customWidth="1"/>
    <col min="11287" max="11287" width="10.7109375" customWidth="1"/>
    <col min="11290" max="11290" width="11.5703125" customWidth="1"/>
    <col min="11294" max="11294" width="14" customWidth="1"/>
    <col min="11295" max="11295" width="12.85546875" customWidth="1"/>
    <col min="11296" max="11296" width="11.5703125" customWidth="1"/>
    <col min="11531" max="11531" width="47.28515625" customWidth="1"/>
    <col min="11532" max="11532" width="16.85546875" customWidth="1"/>
    <col min="11533" max="11533" width="15.28515625" customWidth="1"/>
    <col min="11534" max="11534" width="10.28515625" customWidth="1"/>
    <col min="11537" max="11537" width="11.28515625" customWidth="1"/>
    <col min="11542" max="11542" width="14.85546875" customWidth="1"/>
    <col min="11543" max="11543" width="10.7109375" customWidth="1"/>
    <col min="11546" max="11546" width="11.5703125" customWidth="1"/>
    <col min="11550" max="11550" width="14" customWidth="1"/>
    <col min="11551" max="11551" width="12.85546875" customWidth="1"/>
    <col min="11552" max="11552" width="11.5703125" customWidth="1"/>
    <col min="11787" max="11787" width="47.28515625" customWidth="1"/>
    <col min="11788" max="11788" width="16.85546875" customWidth="1"/>
    <col min="11789" max="11789" width="15.28515625" customWidth="1"/>
    <col min="11790" max="11790" width="10.28515625" customWidth="1"/>
    <col min="11793" max="11793" width="11.28515625" customWidth="1"/>
    <col min="11798" max="11798" width="14.85546875" customWidth="1"/>
    <col min="11799" max="11799" width="10.7109375" customWidth="1"/>
    <col min="11802" max="11802" width="11.5703125" customWidth="1"/>
    <col min="11806" max="11806" width="14" customWidth="1"/>
    <col min="11807" max="11807" width="12.85546875" customWidth="1"/>
    <col min="11808" max="11808" width="11.5703125" customWidth="1"/>
    <col min="12043" max="12043" width="47.28515625" customWidth="1"/>
    <col min="12044" max="12044" width="16.85546875" customWidth="1"/>
    <col min="12045" max="12045" width="15.28515625" customWidth="1"/>
    <col min="12046" max="12046" width="10.28515625" customWidth="1"/>
    <col min="12049" max="12049" width="11.28515625" customWidth="1"/>
    <col min="12054" max="12054" width="14.85546875" customWidth="1"/>
    <col min="12055" max="12055" width="10.7109375" customWidth="1"/>
    <col min="12058" max="12058" width="11.5703125" customWidth="1"/>
    <col min="12062" max="12062" width="14" customWidth="1"/>
    <col min="12063" max="12063" width="12.85546875" customWidth="1"/>
    <col min="12064" max="12064" width="11.5703125" customWidth="1"/>
    <col min="12299" max="12299" width="47.28515625" customWidth="1"/>
    <col min="12300" max="12300" width="16.85546875" customWidth="1"/>
    <col min="12301" max="12301" width="15.28515625" customWidth="1"/>
    <col min="12302" max="12302" width="10.28515625" customWidth="1"/>
    <col min="12305" max="12305" width="11.28515625" customWidth="1"/>
    <col min="12310" max="12310" width="14.85546875" customWidth="1"/>
    <col min="12311" max="12311" width="10.7109375" customWidth="1"/>
    <col min="12314" max="12314" width="11.5703125" customWidth="1"/>
    <col min="12318" max="12318" width="14" customWidth="1"/>
    <col min="12319" max="12319" width="12.85546875" customWidth="1"/>
    <col min="12320" max="12320" width="11.5703125" customWidth="1"/>
    <col min="12555" max="12555" width="47.28515625" customWidth="1"/>
    <col min="12556" max="12556" width="16.85546875" customWidth="1"/>
    <col min="12557" max="12557" width="15.28515625" customWidth="1"/>
    <col min="12558" max="12558" width="10.28515625" customWidth="1"/>
    <col min="12561" max="12561" width="11.28515625" customWidth="1"/>
    <col min="12566" max="12566" width="14.85546875" customWidth="1"/>
    <col min="12567" max="12567" width="10.7109375" customWidth="1"/>
    <col min="12570" max="12570" width="11.5703125" customWidth="1"/>
    <col min="12574" max="12574" width="14" customWidth="1"/>
    <col min="12575" max="12575" width="12.85546875" customWidth="1"/>
    <col min="12576" max="12576" width="11.5703125" customWidth="1"/>
    <col min="12811" max="12811" width="47.28515625" customWidth="1"/>
    <col min="12812" max="12812" width="16.85546875" customWidth="1"/>
    <col min="12813" max="12813" width="15.28515625" customWidth="1"/>
    <col min="12814" max="12814" width="10.28515625" customWidth="1"/>
    <col min="12817" max="12817" width="11.28515625" customWidth="1"/>
    <col min="12822" max="12822" width="14.85546875" customWidth="1"/>
    <col min="12823" max="12823" width="10.7109375" customWidth="1"/>
    <col min="12826" max="12826" width="11.5703125" customWidth="1"/>
    <col min="12830" max="12830" width="14" customWidth="1"/>
    <col min="12831" max="12831" width="12.85546875" customWidth="1"/>
    <col min="12832" max="12832" width="11.5703125" customWidth="1"/>
    <col min="13067" max="13067" width="47.28515625" customWidth="1"/>
    <col min="13068" max="13068" width="16.85546875" customWidth="1"/>
    <col min="13069" max="13069" width="15.28515625" customWidth="1"/>
    <col min="13070" max="13070" width="10.28515625" customWidth="1"/>
    <col min="13073" max="13073" width="11.28515625" customWidth="1"/>
    <col min="13078" max="13078" width="14.85546875" customWidth="1"/>
    <col min="13079" max="13079" width="10.7109375" customWidth="1"/>
    <col min="13082" max="13082" width="11.5703125" customWidth="1"/>
    <col min="13086" max="13086" width="14" customWidth="1"/>
    <col min="13087" max="13087" width="12.85546875" customWidth="1"/>
    <col min="13088" max="13088" width="11.5703125" customWidth="1"/>
    <col min="13323" max="13323" width="47.28515625" customWidth="1"/>
    <col min="13324" max="13324" width="16.85546875" customWidth="1"/>
    <col min="13325" max="13325" width="15.28515625" customWidth="1"/>
    <col min="13326" max="13326" width="10.28515625" customWidth="1"/>
    <col min="13329" max="13329" width="11.28515625" customWidth="1"/>
    <col min="13334" max="13334" width="14.85546875" customWidth="1"/>
    <col min="13335" max="13335" width="10.7109375" customWidth="1"/>
    <col min="13338" max="13338" width="11.5703125" customWidth="1"/>
    <col min="13342" max="13342" width="14" customWidth="1"/>
    <col min="13343" max="13343" width="12.85546875" customWidth="1"/>
    <col min="13344" max="13344" width="11.5703125" customWidth="1"/>
    <col min="13579" max="13579" width="47.28515625" customWidth="1"/>
    <col min="13580" max="13580" width="16.85546875" customWidth="1"/>
    <col min="13581" max="13581" width="15.28515625" customWidth="1"/>
    <col min="13582" max="13582" width="10.28515625" customWidth="1"/>
    <col min="13585" max="13585" width="11.28515625" customWidth="1"/>
    <col min="13590" max="13590" width="14.85546875" customWidth="1"/>
    <col min="13591" max="13591" width="10.7109375" customWidth="1"/>
    <col min="13594" max="13594" width="11.5703125" customWidth="1"/>
    <col min="13598" max="13598" width="14" customWidth="1"/>
    <col min="13599" max="13599" width="12.85546875" customWidth="1"/>
    <col min="13600" max="13600" width="11.5703125" customWidth="1"/>
    <col min="13835" max="13835" width="47.28515625" customWidth="1"/>
    <col min="13836" max="13836" width="16.85546875" customWidth="1"/>
    <col min="13837" max="13837" width="15.28515625" customWidth="1"/>
    <col min="13838" max="13838" width="10.28515625" customWidth="1"/>
    <col min="13841" max="13841" width="11.28515625" customWidth="1"/>
    <col min="13846" max="13846" width="14.85546875" customWidth="1"/>
    <col min="13847" max="13847" width="10.7109375" customWidth="1"/>
    <col min="13850" max="13850" width="11.5703125" customWidth="1"/>
    <col min="13854" max="13854" width="14" customWidth="1"/>
    <col min="13855" max="13855" width="12.85546875" customWidth="1"/>
    <col min="13856" max="13856" width="11.5703125" customWidth="1"/>
    <col min="14091" max="14091" width="47.28515625" customWidth="1"/>
    <col min="14092" max="14092" width="16.85546875" customWidth="1"/>
    <col min="14093" max="14093" width="15.28515625" customWidth="1"/>
    <col min="14094" max="14094" width="10.28515625" customWidth="1"/>
    <col min="14097" max="14097" width="11.28515625" customWidth="1"/>
    <col min="14102" max="14102" width="14.85546875" customWidth="1"/>
    <col min="14103" max="14103" width="10.7109375" customWidth="1"/>
    <col min="14106" max="14106" width="11.5703125" customWidth="1"/>
    <col min="14110" max="14110" width="14" customWidth="1"/>
    <col min="14111" max="14111" width="12.85546875" customWidth="1"/>
    <col min="14112" max="14112" width="11.5703125" customWidth="1"/>
    <col min="14347" max="14347" width="47.28515625" customWidth="1"/>
    <col min="14348" max="14348" width="16.85546875" customWidth="1"/>
    <col min="14349" max="14349" width="15.28515625" customWidth="1"/>
    <col min="14350" max="14350" width="10.28515625" customWidth="1"/>
    <col min="14353" max="14353" width="11.28515625" customWidth="1"/>
    <col min="14358" max="14358" width="14.85546875" customWidth="1"/>
    <col min="14359" max="14359" width="10.7109375" customWidth="1"/>
    <col min="14362" max="14362" width="11.5703125" customWidth="1"/>
    <col min="14366" max="14366" width="14" customWidth="1"/>
    <col min="14367" max="14367" width="12.85546875" customWidth="1"/>
    <col min="14368" max="14368" width="11.5703125" customWidth="1"/>
    <col min="14603" max="14603" width="47.28515625" customWidth="1"/>
    <col min="14604" max="14604" width="16.85546875" customWidth="1"/>
    <col min="14605" max="14605" width="15.28515625" customWidth="1"/>
    <col min="14606" max="14606" width="10.28515625" customWidth="1"/>
    <col min="14609" max="14609" width="11.28515625" customWidth="1"/>
    <col min="14614" max="14614" width="14.85546875" customWidth="1"/>
    <col min="14615" max="14615" width="10.7109375" customWidth="1"/>
    <col min="14618" max="14618" width="11.5703125" customWidth="1"/>
    <col min="14622" max="14622" width="14" customWidth="1"/>
    <col min="14623" max="14623" width="12.85546875" customWidth="1"/>
    <col min="14624" max="14624" width="11.5703125" customWidth="1"/>
    <col min="14859" max="14859" width="47.28515625" customWidth="1"/>
    <col min="14860" max="14860" width="16.85546875" customWidth="1"/>
    <col min="14861" max="14861" width="15.28515625" customWidth="1"/>
    <col min="14862" max="14862" width="10.28515625" customWidth="1"/>
    <col min="14865" max="14865" width="11.28515625" customWidth="1"/>
    <col min="14870" max="14870" width="14.85546875" customWidth="1"/>
    <col min="14871" max="14871" width="10.7109375" customWidth="1"/>
    <col min="14874" max="14874" width="11.5703125" customWidth="1"/>
    <col min="14878" max="14878" width="14" customWidth="1"/>
    <col min="14879" max="14879" width="12.85546875" customWidth="1"/>
    <col min="14880" max="14880" width="11.5703125" customWidth="1"/>
    <col min="15115" max="15115" width="47.28515625" customWidth="1"/>
    <col min="15116" max="15116" width="16.85546875" customWidth="1"/>
    <col min="15117" max="15117" width="15.28515625" customWidth="1"/>
    <col min="15118" max="15118" width="10.28515625" customWidth="1"/>
    <col min="15121" max="15121" width="11.28515625" customWidth="1"/>
    <col min="15126" max="15126" width="14.85546875" customWidth="1"/>
    <col min="15127" max="15127" width="10.7109375" customWidth="1"/>
    <col min="15130" max="15130" width="11.5703125" customWidth="1"/>
    <col min="15134" max="15134" width="14" customWidth="1"/>
    <col min="15135" max="15135" width="12.85546875" customWidth="1"/>
    <col min="15136" max="15136" width="11.5703125" customWidth="1"/>
    <col min="15371" max="15371" width="47.28515625" customWidth="1"/>
    <col min="15372" max="15372" width="16.85546875" customWidth="1"/>
    <col min="15373" max="15373" width="15.28515625" customWidth="1"/>
    <col min="15374" max="15374" width="10.28515625" customWidth="1"/>
    <col min="15377" max="15377" width="11.28515625" customWidth="1"/>
    <col min="15382" max="15382" width="14.85546875" customWidth="1"/>
    <col min="15383" max="15383" width="10.7109375" customWidth="1"/>
    <col min="15386" max="15386" width="11.5703125" customWidth="1"/>
    <col min="15390" max="15390" width="14" customWidth="1"/>
    <col min="15391" max="15391" width="12.85546875" customWidth="1"/>
    <col min="15392" max="15392" width="11.5703125" customWidth="1"/>
    <col min="15627" max="15627" width="47.28515625" customWidth="1"/>
    <col min="15628" max="15628" width="16.85546875" customWidth="1"/>
    <col min="15629" max="15629" width="15.28515625" customWidth="1"/>
    <col min="15630" max="15630" width="10.28515625" customWidth="1"/>
    <col min="15633" max="15633" width="11.28515625" customWidth="1"/>
    <col min="15638" max="15638" width="14.85546875" customWidth="1"/>
    <col min="15639" max="15639" width="10.7109375" customWidth="1"/>
    <col min="15642" max="15642" width="11.5703125" customWidth="1"/>
    <col min="15646" max="15646" width="14" customWidth="1"/>
    <col min="15647" max="15647" width="12.85546875" customWidth="1"/>
    <col min="15648" max="15648" width="11.5703125" customWidth="1"/>
    <col min="15883" max="15883" width="47.28515625" customWidth="1"/>
    <col min="15884" max="15884" width="16.85546875" customWidth="1"/>
    <col min="15885" max="15885" width="15.28515625" customWidth="1"/>
    <col min="15886" max="15886" width="10.28515625" customWidth="1"/>
    <col min="15889" max="15889" width="11.28515625" customWidth="1"/>
    <col min="15894" max="15894" width="14.85546875" customWidth="1"/>
    <col min="15895" max="15895" width="10.7109375" customWidth="1"/>
    <col min="15898" max="15898" width="11.5703125" customWidth="1"/>
    <col min="15902" max="15902" width="14" customWidth="1"/>
    <col min="15903" max="15903" width="12.85546875" customWidth="1"/>
    <col min="15904" max="15904" width="11.5703125" customWidth="1"/>
    <col min="16139" max="16139" width="47.28515625" customWidth="1"/>
    <col min="16140" max="16140" width="16.85546875" customWidth="1"/>
    <col min="16141" max="16141" width="15.28515625" customWidth="1"/>
    <col min="16142" max="16142" width="10.28515625" customWidth="1"/>
    <col min="16145" max="16145" width="11.28515625" customWidth="1"/>
    <col min="16150" max="16150" width="14.85546875" customWidth="1"/>
    <col min="16151" max="16151" width="10.7109375" customWidth="1"/>
    <col min="16154" max="16154" width="11.5703125" customWidth="1"/>
    <col min="16158" max="16158" width="14" customWidth="1"/>
    <col min="16159" max="16159" width="12.85546875" customWidth="1"/>
    <col min="16160" max="16160" width="11.5703125" customWidth="1"/>
  </cols>
  <sheetData>
    <row r="1" spans="1:32" ht="15.75" x14ac:dyDescent="0.25">
      <c r="A1" s="71" t="s">
        <v>73</v>
      </c>
      <c r="B1">
        <v>2020</v>
      </c>
      <c r="V1"/>
    </row>
    <row r="2" spans="1:32" x14ac:dyDescent="0.25">
      <c r="V2"/>
    </row>
    <row r="3" spans="1:32" ht="15.75" x14ac:dyDescent="0.25">
      <c r="A3" s="72" t="s">
        <v>74</v>
      </c>
      <c r="V3"/>
    </row>
    <row r="4" spans="1:32" ht="15.75" thickBot="1" x14ac:dyDescent="0.3">
      <c r="B4" t="s">
        <v>75</v>
      </c>
      <c r="V4"/>
    </row>
    <row r="5" spans="1:32" s="77" customFormat="1" ht="13.5" thickBot="1" x14ac:dyDescent="0.25">
      <c r="A5" s="74" t="s">
        <v>76</v>
      </c>
      <c r="B5" s="129" t="s">
        <v>77</v>
      </c>
      <c r="C5" s="131" t="s">
        <v>77</v>
      </c>
      <c r="D5" s="133" t="s">
        <v>40</v>
      </c>
      <c r="E5" s="130" t="s">
        <v>40</v>
      </c>
      <c r="F5" s="129" t="s">
        <v>78</v>
      </c>
      <c r="G5" s="131" t="s">
        <v>78</v>
      </c>
      <c r="H5" s="133" t="s">
        <v>79</v>
      </c>
      <c r="I5" s="130" t="s">
        <v>79</v>
      </c>
      <c r="J5" s="129" t="s">
        <v>2</v>
      </c>
      <c r="K5" s="131" t="s">
        <v>2</v>
      </c>
      <c r="L5" s="133" t="s">
        <v>37</v>
      </c>
      <c r="M5" s="130" t="s">
        <v>37</v>
      </c>
      <c r="N5" s="134" t="s">
        <v>80</v>
      </c>
      <c r="O5" s="135" t="s">
        <v>80</v>
      </c>
      <c r="P5" s="133" t="s">
        <v>14</v>
      </c>
      <c r="Q5" s="130" t="s">
        <v>14</v>
      </c>
      <c r="R5" s="129" t="s">
        <v>0</v>
      </c>
      <c r="S5" s="131" t="s">
        <v>0</v>
      </c>
      <c r="T5" s="132" t="s">
        <v>81</v>
      </c>
      <c r="U5" s="131" t="s">
        <v>81</v>
      </c>
      <c r="V5" s="128" t="s">
        <v>82</v>
      </c>
      <c r="W5" s="75" t="s">
        <v>83</v>
      </c>
      <c r="X5" s="73" t="s">
        <v>84</v>
      </c>
      <c r="Y5" s="73" t="s">
        <v>85</v>
      </c>
      <c r="Z5" s="73" t="s">
        <v>86</v>
      </c>
      <c r="AA5" s="73" t="s">
        <v>87</v>
      </c>
      <c r="AB5" s="73" t="s">
        <v>88</v>
      </c>
      <c r="AC5" s="74" t="s">
        <v>89</v>
      </c>
      <c r="AD5" s="76" t="s">
        <v>90</v>
      </c>
      <c r="AF5" s="76" t="s">
        <v>91</v>
      </c>
    </row>
    <row r="6" spans="1:32" s="179" customFormat="1" x14ac:dyDescent="0.25">
      <c r="A6" s="166" t="s">
        <v>92</v>
      </c>
      <c r="B6" s="167">
        <v>1335</v>
      </c>
      <c r="C6" s="168">
        <f>B6*B32</f>
        <v>989235</v>
      </c>
      <c r="D6" s="169">
        <v>1</v>
      </c>
      <c r="E6" s="170">
        <f>D6*B32</f>
        <v>741</v>
      </c>
      <c r="F6" s="167">
        <v>0</v>
      </c>
      <c r="G6" s="168">
        <f>F6*B32</f>
        <v>0</v>
      </c>
      <c r="H6" s="169">
        <v>0</v>
      </c>
      <c r="I6" s="170">
        <f>H6*B32</f>
        <v>0</v>
      </c>
      <c r="J6" s="167">
        <v>1609</v>
      </c>
      <c r="K6" s="168">
        <f>J6*B32</f>
        <v>1192269</v>
      </c>
      <c r="L6" s="169">
        <v>2</v>
      </c>
      <c r="M6" s="170">
        <f>L6*B32</f>
        <v>1482</v>
      </c>
      <c r="N6" s="167">
        <v>0</v>
      </c>
      <c r="O6" s="168">
        <f>N6*B32</f>
        <v>0</v>
      </c>
      <c r="P6" s="171">
        <v>1</v>
      </c>
      <c r="Q6" s="172">
        <f>P6*B32</f>
        <v>741</v>
      </c>
      <c r="R6" s="167">
        <v>2353</v>
      </c>
      <c r="S6" s="168">
        <f>R6*B32</f>
        <v>1743573</v>
      </c>
      <c r="T6" s="173">
        <v>0</v>
      </c>
      <c r="U6" s="168">
        <f>T6*B32</f>
        <v>0</v>
      </c>
      <c r="V6" s="174">
        <f>SUM(B6:T6)</f>
        <v>3933342</v>
      </c>
      <c r="W6" s="169">
        <v>1</v>
      </c>
      <c r="X6" s="175">
        <v>0</v>
      </c>
      <c r="Y6" s="175">
        <v>0</v>
      </c>
      <c r="Z6" s="175">
        <v>0</v>
      </c>
      <c r="AA6" s="175">
        <v>1</v>
      </c>
      <c r="AB6" s="176">
        <v>0</v>
      </c>
      <c r="AC6" s="170">
        <v>2</v>
      </c>
      <c r="AD6" s="177">
        <f t="shared" ref="AD6:AD12" si="0">SUM(W6:AC6)</f>
        <v>4</v>
      </c>
      <c r="AE6" s="178"/>
      <c r="AF6" s="177">
        <f t="shared" ref="AF6:AF12" si="1">SUM(V6+AD6)</f>
        <v>3933346</v>
      </c>
    </row>
    <row r="7" spans="1:32" s="179" customFormat="1" x14ac:dyDescent="0.25">
      <c r="A7" s="166" t="s">
        <v>93</v>
      </c>
      <c r="B7" s="167">
        <v>1243</v>
      </c>
      <c r="C7" s="168">
        <f>B7*B34</f>
        <v>1228084</v>
      </c>
      <c r="D7" s="169">
        <v>146</v>
      </c>
      <c r="E7" s="170">
        <f>D7*B34</f>
        <v>144248</v>
      </c>
      <c r="F7" s="167">
        <v>165</v>
      </c>
      <c r="G7" s="168">
        <f>F7*B34</f>
        <v>163020</v>
      </c>
      <c r="H7" s="169">
        <v>76</v>
      </c>
      <c r="I7" s="170">
        <f>H7*B34</f>
        <v>75088</v>
      </c>
      <c r="J7" s="167">
        <v>582</v>
      </c>
      <c r="K7" s="168">
        <f>J7*B34</f>
        <v>575016</v>
      </c>
      <c r="L7" s="169">
        <v>868</v>
      </c>
      <c r="M7" s="170">
        <f>L7*B34</f>
        <v>857584</v>
      </c>
      <c r="N7" s="167">
        <v>35</v>
      </c>
      <c r="O7" s="168">
        <f>N7*B34</f>
        <v>34580</v>
      </c>
      <c r="P7" s="171">
        <v>2</v>
      </c>
      <c r="Q7" s="172">
        <f>P7*B34</f>
        <v>1976</v>
      </c>
      <c r="R7" s="167">
        <v>1458</v>
      </c>
      <c r="S7" s="168">
        <f>R7*B34</f>
        <v>1440504</v>
      </c>
      <c r="T7" s="173">
        <v>22</v>
      </c>
      <c r="U7" s="168">
        <f>T7*B34</f>
        <v>21736</v>
      </c>
      <c r="V7" s="180">
        <f>SUM(B7:T7)</f>
        <v>4524697</v>
      </c>
      <c r="W7" s="169">
        <v>31</v>
      </c>
      <c r="X7" s="175">
        <v>7</v>
      </c>
      <c r="Y7" s="175">
        <v>28</v>
      </c>
      <c r="Z7" s="175">
        <v>11</v>
      </c>
      <c r="AA7" s="175">
        <v>14</v>
      </c>
      <c r="AB7" s="176">
        <v>18</v>
      </c>
      <c r="AC7" s="170">
        <v>11</v>
      </c>
      <c r="AD7" s="177">
        <f t="shared" si="0"/>
        <v>120</v>
      </c>
      <c r="AE7" s="178"/>
      <c r="AF7" s="177">
        <f t="shared" si="1"/>
        <v>4524817</v>
      </c>
    </row>
    <row r="8" spans="1:32" s="179" customFormat="1" x14ac:dyDescent="0.25">
      <c r="A8" s="166" t="s">
        <v>94</v>
      </c>
      <c r="B8" s="181">
        <v>113</v>
      </c>
      <c r="C8" s="182">
        <f>B8*B33</f>
        <v>334932</v>
      </c>
      <c r="D8" s="169">
        <v>159</v>
      </c>
      <c r="E8" s="170">
        <f>D8*B33</f>
        <v>471276</v>
      </c>
      <c r="F8" s="167">
        <v>12</v>
      </c>
      <c r="G8" s="168">
        <f>F8*B33</f>
        <v>35568</v>
      </c>
      <c r="H8" s="169">
        <v>27</v>
      </c>
      <c r="I8" s="170">
        <f>H8*B33</f>
        <v>80028</v>
      </c>
      <c r="J8" s="167">
        <v>35</v>
      </c>
      <c r="K8" s="168">
        <f>J8*B33</f>
        <v>103740</v>
      </c>
      <c r="L8" s="169">
        <v>179</v>
      </c>
      <c r="M8" s="170">
        <f>L8*B33</f>
        <v>530556</v>
      </c>
      <c r="N8" s="167">
        <v>30</v>
      </c>
      <c r="O8" s="168">
        <f>N8*B33</f>
        <v>88920</v>
      </c>
      <c r="P8" s="171">
        <v>27</v>
      </c>
      <c r="Q8" s="172">
        <f>P8*B33</f>
        <v>80028</v>
      </c>
      <c r="R8" s="167">
        <v>191</v>
      </c>
      <c r="S8" s="168">
        <f>R8*B33</f>
        <v>566124</v>
      </c>
      <c r="T8" s="173">
        <v>8</v>
      </c>
      <c r="U8" s="168">
        <f>T8*B33</f>
        <v>23712</v>
      </c>
      <c r="V8" s="180">
        <f>SUM(B8:T8)</f>
        <v>2291953</v>
      </c>
      <c r="W8" s="169">
        <v>46</v>
      </c>
      <c r="X8" s="175">
        <v>46</v>
      </c>
      <c r="Y8" s="175">
        <v>23</v>
      </c>
      <c r="Z8" s="175">
        <v>7</v>
      </c>
      <c r="AA8" s="175">
        <v>8</v>
      </c>
      <c r="AB8" s="176">
        <v>41</v>
      </c>
      <c r="AC8" s="170">
        <v>23</v>
      </c>
      <c r="AD8" s="177">
        <f t="shared" si="0"/>
        <v>194</v>
      </c>
      <c r="AE8" s="178"/>
      <c r="AF8" s="177">
        <f t="shared" si="1"/>
        <v>2292147</v>
      </c>
    </row>
    <row r="9" spans="1:32" s="179" customFormat="1" x14ac:dyDescent="0.25">
      <c r="A9" s="183" t="s">
        <v>95</v>
      </c>
      <c r="B9" s="184">
        <v>32</v>
      </c>
      <c r="C9" s="185">
        <f>B9*B33</f>
        <v>94848</v>
      </c>
      <c r="D9" s="186">
        <v>0</v>
      </c>
      <c r="E9" s="187">
        <f>D9*B33</f>
        <v>0</v>
      </c>
      <c r="F9" s="184">
        <v>0</v>
      </c>
      <c r="G9" s="185">
        <f>F9*B33</f>
        <v>0</v>
      </c>
      <c r="H9" s="186">
        <v>0</v>
      </c>
      <c r="I9" s="187">
        <f>H9*B33</f>
        <v>0</v>
      </c>
      <c r="J9" s="184">
        <v>0</v>
      </c>
      <c r="K9" s="185">
        <f>J9*B33</f>
        <v>0</v>
      </c>
      <c r="L9" s="186">
        <v>0</v>
      </c>
      <c r="M9" s="187">
        <f>L9*B33</f>
        <v>0</v>
      </c>
      <c r="N9" s="184">
        <v>0</v>
      </c>
      <c r="O9" s="185">
        <f>N9*B33</f>
        <v>0</v>
      </c>
      <c r="P9" s="188">
        <v>0</v>
      </c>
      <c r="Q9" s="189">
        <f>P9*B33</f>
        <v>0</v>
      </c>
      <c r="R9" s="184">
        <v>0</v>
      </c>
      <c r="S9" s="185">
        <f>R9*B33</f>
        <v>0</v>
      </c>
      <c r="T9" s="190">
        <v>0</v>
      </c>
      <c r="U9" s="185">
        <f>T9*B33</f>
        <v>0</v>
      </c>
      <c r="V9" s="191">
        <v>0</v>
      </c>
      <c r="W9" s="186">
        <v>0</v>
      </c>
      <c r="X9" s="192">
        <v>0</v>
      </c>
      <c r="Y9" s="192">
        <v>0</v>
      </c>
      <c r="Z9" s="192">
        <v>0</v>
      </c>
      <c r="AA9" s="192">
        <v>0</v>
      </c>
      <c r="AB9" s="193">
        <v>0</v>
      </c>
      <c r="AC9" s="187">
        <v>0</v>
      </c>
      <c r="AD9" s="177">
        <f t="shared" si="0"/>
        <v>0</v>
      </c>
      <c r="AE9" s="178"/>
      <c r="AF9" s="177">
        <f>SUM(V9+AD9)</f>
        <v>0</v>
      </c>
    </row>
    <row r="10" spans="1:32" s="179" customFormat="1" x14ac:dyDescent="0.25">
      <c r="A10" s="183" t="s">
        <v>96</v>
      </c>
      <c r="B10" s="184">
        <v>22</v>
      </c>
      <c r="C10" s="185"/>
      <c r="D10" s="186">
        <v>7</v>
      </c>
      <c r="E10" s="187"/>
      <c r="F10" s="184">
        <v>0</v>
      </c>
      <c r="G10" s="185"/>
      <c r="H10" s="186">
        <v>2</v>
      </c>
      <c r="I10" s="187"/>
      <c r="J10" s="184">
        <v>2</v>
      </c>
      <c r="K10" s="185"/>
      <c r="L10" s="186">
        <v>12</v>
      </c>
      <c r="M10" s="187"/>
      <c r="N10" s="184">
        <v>0</v>
      </c>
      <c r="O10" s="185"/>
      <c r="P10" s="188">
        <v>0</v>
      </c>
      <c r="Q10" s="189"/>
      <c r="R10" s="184">
        <v>10</v>
      </c>
      <c r="S10" s="185"/>
      <c r="T10" s="190">
        <v>0</v>
      </c>
      <c r="U10" s="185"/>
      <c r="V10" s="191">
        <f>SUM(B10:T10)</f>
        <v>55</v>
      </c>
      <c r="W10" s="186">
        <v>2</v>
      </c>
      <c r="X10" s="192">
        <v>3</v>
      </c>
      <c r="Y10" s="192">
        <v>0</v>
      </c>
      <c r="Z10" s="192">
        <v>0</v>
      </c>
      <c r="AA10" s="192">
        <v>0</v>
      </c>
      <c r="AB10" s="193">
        <v>4</v>
      </c>
      <c r="AC10" s="187">
        <v>1</v>
      </c>
      <c r="AD10" s="177">
        <f t="shared" si="0"/>
        <v>10</v>
      </c>
      <c r="AE10" s="178"/>
      <c r="AF10" s="177">
        <f t="shared" si="1"/>
        <v>65</v>
      </c>
    </row>
    <row r="11" spans="1:32" s="179" customFormat="1" ht="15.75" thickBot="1" x14ac:dyDescent="0.3">
      <c r="A11" s="166" t="s">
        <v>97</v>
      </c>
      <c r="B11" s="184">
        <v>12</v>
      </c>
      <c r="C11" s="168"/>
      <c r="D11" s="186">
        <v>8</v>
      </c>
      <c r="E11" s="170"/>
      <c r="F11" s="184">
        <v>1</v>
      </c>
      <c r="G11" s="168"/>
      <c r="H11" s="186">
        <v>1</v>
      </c>
      <c r="I11" s="170"/>
      <c r="J11" s="184">
        <v>3</v>
      </c>
      <c r="K11" s="168"/>
      <c r="L11" s="186">
        <v>15</v>
      </c>
      <c r="M11" s="170"/>
      <c r="N11" s="184">
        <v>2</v>
      </c>
      <c r="O11" s="168"/>
      <c r="P11" s="188">
        <v>7</v>
      </c>
      <c r="Q11" s="172"/>
      <c r="R11" s="184">
        <v>14</v>
      </c>
      <c r="S11" s="168"/>
      <c r="T11" s="190">
        <v>1</v>
      </c>
      <c r="U11" s="168"/>
      <c r="V11" s="180">
        <f>SUM(B11:T11)</f>
        <v>64</v>
      </c>
      <c r="W11" s="169">
        <v>0</v>
      </c>
      <c r="X11" s="175">
        <v>7</v>
      </c>
      <c r="Y11" s="175">
        <v>4</v>
      </c>
      <c r="Z11" s="175">
        <v>2</v>
      </c>
      <c r="AA11" s="175">
        <v>2</v>
      </c>
      <c r="AB11" s="176">
        <v>3</v>
      </c>
      <c r="AC11" s="170">
        <v>5</v>
      </c>
      <c r="AD11" s="177">
        <f t="shared" si="0"/>
        <v>23</v>
      </c>
      <c r="AE11" s="178"/>
      <c r="AF11" s="177">
        <f t="shared" si="1"/>
        <v>87</v>
      </c>
    </row>
    <row r="12" spans="1:32" s="179" customFormat="1" ht="15.75" thickBot="1" x14ac:dyDescent="0.3">
      <c r="A12" s="194" t="s">
        <v>98</v>
      </c>
      <c r="B12" s="195">
        <f>SUM(B6:B9)</f>
        <v>2723</v>
      </c>
      <c r="C12" s="196"/>
      <c r="D12" s="197">
        <f>SUM(D6:D9)</f>
        <v>306</v>
      </c>
      <c r="E12" s="198"/>
      <c r="F12" s="197">
        <f>SUM(F6:F9)</f>
        <v>177</v>
      </c>
      <c r="G12" s="196"/>
      <c r="H12" s="197">
        <f>SUM(H6:H9)</f>
        <v>103</v>
      </c>
      <c r="I12" s="198"/>
      <c r="J12" s="197">
        <v>2226</v>
      </c>
      <c r="K12" s="196"/>
      <c r="L12" s="197">
        <f>SUM(L6:L9)</f>
        <v>1049</v>
      </c>
      <c r="M12" s="198"/>
      <c r="N12" s="197">
        <f>SUM(N6:N9)</f>
        <v>65</v>
      </c>
      <c r="O12" s="196"/>
      <c r="P12" s="199">
        <f>SUM(P6:P9)</f>
        <v>30</v>
      </c>
      <c r="Q12" s="200"/>
      <c r="R12" s="197">
        <f>SUM(R6:R9)</f>
        <v>4002</v>
      </c>
      <c r="S12" s="196"/>
      <c r="T12" s="201">
        <f>SUM(T6:T9)</f>
        <v>30</v>
      </c>
      <c r="U12" s="196"/>
      <c r="V12" s="202">
        <f>SUM(V6:V9)</f>
        <v>10749992</v>
      </c>
      <c r="W12" s="203">
        <v>77</v>
      </c>
      <c r="X12" s="204">
        <v>53</v>
      </c>
      <c r="Y12" s="204">
        <v>51</v>
      </c>
      <c r="Z12" s="204">
        <v>18</v>
      </c>
      <c r="AA12" s="204">
        <v>23</v>
      </c>
      <c r="AB12" s="205">
        <v>59</v>
      </c>
      <c r="AC12" s="206">
        <v>36</v>
      </c>
      <c r="AD12" s="207">
        <f t="shared" si="0"/>
        <v>317</v>
      </c>
      <c r="AE12" s="178"/>
      <c r="AF12" s="207">
        <f t="shared" si="1"/>
        <v>10750309</v>
      </c>
    </row>
    <row r="13" spans="1:32" s="214" customFormat="1" ht="15.75" x14ac:dyDescent="0.25">
      <c r="A13" s="179"/>
      <c r="B13" s="208"/>
      <c r="C13" s="209"/>
      <c r="D13" s="210"/>
      <c r="E13" s="210"/>
      <c r="F13" s="208"/>
      <c r="G13" s="209"/>
      <c r="H13" s="210"/>
      <c r="I13" s="210"/>
      <c r="J13" s="208"/>
      <c r="K13" s="209"/>
      <c r="L13" s="210"/>
      <c r="M13" s="210"/>
      <c r="N13" s="208"/>
      <c r="O13" s="209"/>
      <c r="P13" s="210"/>
      <c r="Q13" s="210"/>
      <c r="R13" s="208"/>
      <c r="S13" s="209"/>
      <c r="T13" s="211"/>
      <c r="U13" s="212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</row>
    <row r="14" spans="1:32" s="179" customFormat="1" ht="15.75" x14ac:dyDescent="0.25">
      <c r="A14" s="214" t="s">
        <v>99</v>
      </c>
      <c r="B14" s="215"/>
      <c r="C14" s="216"/>
      <c r="D14" s="217"/>
      <c r="E14" s="217"/>
      <c r="F14" s="215"/>
      <c r="G14" s="216"/>
      <c r="H14" s="217"/>
      <c r="I14" s="217"/>
      <c r="J14" s="215"/>
      <c r="K14" s="216"/>
      <c r="L14" s="217"/>
      <c r="M14" s="217"/>
      <c r="N14" s="215"/>
      <c r="O14" s="216"/>
      <c r="P14" s="218"/>
      <c r="Q14" s="218"/>
      <c r="R14" s="215"/>
      <c r="S14" s="216"/>
      <c r="T14" s="219"/>
      <c r="U14" s="220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</row>
    <row r="15" spans="1:32" s="179" customFormat="1" ht="15.75" thickBot="1" x14ac:dyDescent="0.3">
      <c r="B15" s="215"/>
      <c r="C15" s="216"/>
      <c r="D15" s="217"/>
      <c r="E15" s="217"/>
      <c r="F15" s="215"/>
      <c r="G15" s="216"/>
      <c r="H15" s="217"/>
      <c r="I15" s="217"/>
      <c r="J15" s="215"/>
      <c r="K15" s="216"/>
      <c r="L15" s="217"/>
      <c r="M15" s="217"/>
      <c r="N15" s="215"/>
      <c r="O15" s="216"/>
      <c r="P15" s="218"/>
      <c r="Q15" s="218"/>
      <c r="R15" s="215"/>
      <c r="S15" s="216"/>
      <c r="T15" s="219"/>
      <c r="U15" s="220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</row>
    <row r="16" spans="1:32" s="179" customFormat="1" x14ac:dyDescent="0.25">
      <c r="A16" s="166" t="s">
        <v>100</v>
      </c>
      <c r="B16" s="181">
        <v>1918</v>
      </c>
      <c r="C16" s="182"/>
      <c r="D16" s="169">
        <v>81</v>
      </c>
      <c r="E16" s="170"/>
      <c r="F16" s="167">
        <v>32</v>
      </c>
      <c r="G16" s="168"/>
      <c r="H16" s="169">
        <v>328</v>
      </c>
      <c r="I16" s="170"/>
      <c r="J16" s="167">
        <v>971</v>
      </c>
      <c r="K16" s="168"/>
      <c r="L16" s="169">
        <v>1197</v>
      </c>
      <c r="M16" s="170"/>
      <c r="N16" s="167">
        <v>7</v>
      </c>
      <c r="O16" s="168"/>
      <c r="P16" s="171">
        <v>7</v>
      </c>
      <c r="Q16" s="172"/>
      <c r="R16" s="167">
        <v>557</v>
      </c>
      <c r="S16" s="168"/>
      <c r="T16" s="173">
        <v>8</v>
      </c>
      <c r="U16" s="168"/>
      <c r="V16" s="174">
        <f t="shared" ref="V16:V27" si="2">SUM(B16:T16)</f>
        <v>5106</v>
      </c>
      <c r="W16" s="169">
        <v>7</v>
      </c>
      <c r="X16" s="175">
        <v>7</v>
      </c>
      <c r="Y16" s="175">
        <v>10</v>
      </c>
      <c r="Z16" s="175">
        <v>3</v>
      </c>
      <c r="AA16" s="175">
        <v>4</v>
      </c>
      <c r="AB16" s="176">
        <v>12</v>
      </c>
      <c r="AC16" s="170">
        <v>1</v>
      </c>
      <c r="AD16" s="221">
        <f t="shared" ref="AD16:AD27" si="3">SUM(W16:AC16)</f>
        <v>44</v>
      </c>
      <c r="AE16" s="178"/>
      <c r="AF16" s="221">
        <f t="shared" ref="AF16:AF27" si="4">SUM(V16+AD16)</f>
        <v>5150</v>
      </c>
    </row>
    <row r="17" spans="1:32" s="179" customFormat="1" x14ac:dyDescent="0.25">
      <c r="A17" s="194" t="s">
        <v>101</v>
      </c>
      <c r="B17" s="222">
        <v>849</v>
      </c>
      <c r="C17" s="223"/>
      <c r="D17" s="203">
        <v>369</v>
      </c>
      <c r="E17" s="206"/>
      <c r="F17" s="224">
        <v>802</v>
      </c>
      <c r="G17" s="225"/>
      <c r="H17" s="203">
        <v>1461</v>
      </c>
      <c r="I17" s="206"/>
      <c r="J17" s="224">
        <v>774</v>
      </c>
      <c r="K17" s="225"/>
      <c r="L17" s="203">
        <v>2421</v>
      </c>
      <c r="M17" s="206"/>
      <c r="N17" s="222">
        <v>254</v>
      </c>
      <c r="O17" s="223"/>
      <c r="P17" s="226">
        <v>481</v>
      </c>
      <c r="Q17" s="227"/>
      <c r="R17" s="224">
        <v>1985</v>
      </c>
      <c r="S17" s="225"/>
      <c r="T17" s="228">
        <v>503</v>
      </c>
      <c r="U17" s="225"/>
      <c r="V17" s="180">
        <f t="shared" si="2"/>
        <v>9899</v>
      </c>
      <c r="W17" s="203">
        <v>471</v>
      </c>
      <c r="X17" s="204">
        <v>506</v>
      </c>
      <c r="Y17" s="204">
        <v>315</v>
      </c>
      <c r="Z17" s="204">
        <v>180</v>
      </c>
      <c r="AA17" s="204">
        <v>237</v>
      </c>
      <c r="AB17" s="205">
        <v>454</v>
      </c>
      <c r="AC17" s="206">
        <v>512</v>
      </c>
      <c r="AD17" s="177">
        <f t="shared" si="3"/>
        <v>2675</v>
      </c>
      <c r="AE17" s="178"/>
      <c r="AF17" s="177">
        <f t="shared" si="4"/>
        <v>12574</v>
      </c>
    </row>
    <row r="18" spans="1:32" s="179" customFormat="1" ht="15.75" thickBot="1" x14ac:dyDescent="0.3">
      <c r="A18" s="166" t="s">
        <v>102</v>
      </c>
      <c r="B18" s="229">
        <v>427</v>
      </c>
      <c r="C18" s="230">
        <f>B18*B35</f>
        <v>105469</v>
      </c>
      <c r="D18" s="231">
        <v>76</v>
      </c>
      <c r="E18" s="232">
        <f>D18*B35</f>
        <v>18772</v>
      </c>
      <c r="F18" s="233">
        <v>15</v>
      </c>
      <c r="G18" s="234">
        <f>F18*B35</f>
        <v>3705</v>
      </c>
      <c r="H18" s="231">
        <v>42</v>
      </c>
      <c r="I18" s="232">
        <f>H18*B35</f>
        <v>10374</v>
      </c>
      <c r="J18" s="233">
        <f>SUM(J6:J9)</f>
        <v>2226</v>
      </c>
      <c r="K18" s="234">
        <f>J18*B35</f>
        <v>549822</v>
      </c>
      <c r="L18" s="231">
        <v>342</v>
      </c>
      <c r="M18" s="232">
        <f>L18*B35</f>
        <v>84474</v>
      </c>
      <c r="N18" s="233">
        <v>21</v>
      </c>
      <c r="O18" s="234">
        <f>N18*B35</f>
        <v>5187</v>
      </c>
      <c r="P18" s="235">
        <v>13</v>
      </c>
      <c r="Q18" s="236">
        <f>P18*B35</f>
        <v>3211</v>
      </c>
      <c r="R18" s="233">
        <v>380</v>
      </c>
      <c r="S18" s="234">
        <f>R18*B35</f>
        <v>93860</v>
      </c>
      <c r="T18" s="237">
        <v>13</v>
      </c>
      <c r="U18" s="234">
        <f>T18*B35</f>
        <v>3211</v>
      </c>
      <c r="V18" s="180">
        <f t="shared" si="2"/>
        <v>878429</v>
      </c>
      <c r="W18" s="169">
        <v>15</v>
      </c>
      <c r="X18" s="175">
        <v>4</v>
      </c>
      <c r="Y18" s="175">
        <v>19</v>
      </c>
      <c r="Z18" s="175">
        <v>2</v>
      </c>
      <c r="AA18" s="175">
        <v>15</v>
      </c>
      <c r="AB18" s="176">
        <v>24</v>
      </c>
      <c r="AC18" s="170">
        <v>2</v>
      </c>
      <c r="AD18" s="177">
        <f t="shared" si="3"/>
        <v>81</v>
      </c>
      <c r="AE18" s="178"/>
      <c r="AF18" s="177">
        <f t="shared" si="4"/>
        <v>878510</v>
      </c>
    </row>
    <row r="19" spans="1:32" x14ac:dyDescent="0.25">
      <c r="A19" s="65" t="s">
        <v>103</v>
      </c>
      <c r="B19" s="100">
        <v>55</v>
      </c>
      <c r="C19" s="100"/>
      <c r="D19" s="94">
        <v>13</v>
      </c>
      <c r="E19" s="94"/>
      <c r="F19" s="94">
        <v>3</v>
      </c>
      <c r="G19" s="94"/>
      <c r="H19" s="94">
        <v>11</v>
      </c>
      <c r="I19" s="94"/>
      <c r="J19" s="94">
        <v>7</v>
      </c>
      <c r="K19" s="94"/>
      <c r="L19" s="94">
        <v>33</v>
      </c>
      <c r="M19" s="94"/>
      <c r="N19" s="94">
        <v>4</v>
      </c>
      <c r="O19" s="94"/>
      <c r="P19" s="95">
        <v>1</v>
      </c>
      <c r="Q19" s="95"/>
      <c r="R19" s="94">
        <v>15</v>
      </c>
      <c r="S19" s="97"/>
      <c r="T19" s="96">
        <v>2</v>
      </c>
      <c r="U19" s="97"/>
      <c r="V19" s="84">
        <f t="shared" si="2"/>
        <v>144</v>
      </c>
      <c r="W19" s="81">
        <v>1</v>
      </c>
      <c r="X19" s="78">
        <v>0</v>
      </c>
      <c r="Y19" s="78">
        <v>0</v>
      </c>
      <c r="Z19" s="78">
        <v>0</v>
      </c>
      <c r="AA19" s="78">
        <v>0</v>
      </c>
      <c r="AB19" s="82">
        <v>1</v>
      </c>
      <c r="AC19" s="83">
        <v>0</v>
      </c>
      <c r="AD19" s="84">
        <f t="shared" si="3"/>
        <v>2</v>
      </c>
      <c r="AE19" s="85"/>
      <c r="AF19" s="86">
        <f t="shared" si="4"/>
        <v>146</v>
      </c>
    </row>
    <row r="20" spans="1:32" x14ac:dyDescent="0.25">
      <c r="A20" s="65" t="s">
        <v>104</v>
      </c>
      <c r="B20" s="87">
        <v>15</v>
      </c>
      <c r="C20" s="87"/>
      <c r="D20" s="78">
        <v>10</v>
      </c>
      <c r="E20" s="78"/>
      <c r="F20" s="78">
        <v>0</v>
      </c>
      <c r="G20" s="78"/>
      <c r="H20" s="78">
        <v>5</v>
      </c>
      <c r="I20" s="78"/>
      <c r="J20" s="78">
        <v>2</v>
      </c>
      <c r="K20" s="78"/>
      <c r="L20" s="78">
        <v>27</v>
      </c>
      <c r="M20" s="78"/>
      <c r="N20" s="78">
        <v>0</v>
      </c>
      <c r="O20" s="78"/>
      <c r="P20" s="79">
        <v>1</v>
      </c>
      <c r="Q20" s="79"/>
      <c r="R20" s="78">
        <v>18</v>
      </c>
      <c r="S20" s="83"/>
      <c r="T20" s="80">
        <v>2</v>
      </c>
      <c r="U20" s="83"/>
      <c r="V20" s="84">
        <f t="shared" si="2"/>
        <v>80</v>
      </c>
      <c r="W20" s="81">
        <v>2</v>
      </c>
      <c r="X20" s="78">
        <v>0</v>
      </c>
      <c r="Y20" s="78">
        <v>3</v>
      </c>
      <c r="Z20" s="78">
        <v>0</v>
      </c>
      <c r="AA20" s="78">
        <v>1</v>
      </c>
      <c r="AB20" s="82">
        <v>1</v>
      </c>
      <c r="AC20" s="83">
        <v>0</v>
      </c>
      <c r="AD20" s="84">
        <f t="shared" si="3"/>
        <v>7</v>
      </c>
      <c r="AE20" s="85"/>
      <c r="AF20" s="86">
        <f t="shared" si="4"/>
        <v>87</v>
      </c>
    </row>
    <row r="21" spans="1:32" x14ac:dyDescent="0.25">
      <c r="A21" s="65" t="s">
        <v>105</v>
      </c>
      <c r="B21" s="87">
        <v>0</v>
      </c>
      <c r="C21" s="87"/>
      <c r="D21" s="78">
        <v>0</v>
      </c>
      <c r="E21" s="78"/>
      <c r="F21" s="78">
        <v>8</v>
      </c>
      <c r="G21" s="78"/>
      <c r="H21" s="78">
        <v>60</v>
      </c>
      <c r="I21" s="78"/>
      <c r="J21" s="78">
        <v>3</v>
      </c>
      <c r="K21" s="78"/>
      <c r="L21" s="78">
        <v>30</v>
      </c>
      <c r="M21" s="78"/>
      <c r="N21" s="78">
        <v>1</v>
      </c>
      <c r="O21" s="78"/>
      <c r="P21" s="79">
        <v>3</v>
      </c>
      <c r="Q21" s="79"/>
      <c r="R21" s="78">
        <v>14</v>
      </c>
      <c r="S21" s="83"/>
      <c r="T21" s="80">
        <v>0</v>
      </c>
      <c r="U21" s="83"/>
      <c r="V21" s="84">
        <f t="shared" si="2"/>
        <v>119</v>
      </c>
      <c r="W21" s="81">
        <v>1</v>
      </c>
      <c r="X21" s="78">
        <v>0</v>
      </c>
      <c r="Y21" s="78">
        <v>0</v>
      </c>
      <c r="Z21" s="78">
        <v>0</v>
      </c>
      <c r="AA21" s="78">
        <v>1</v>
      </c>
      <c r="AB21" s="82">
        <v>0</v>
      </c>
      <c r="AC21" s="83">
        <v>0</v>
      </c>
      <c r="AD21" s="84">
        <f t="shared" si="3"/>
        <v>2</v>
      </c>
      <c r="AE21" s="85"/>
      <c r="AF21" s="86">
        <f t="shared" si="4"/>
        <v>121</v>
      </c>
    </row>
    <row r="22" spans="1:32" x14ac:dyDescent="0.25">
      <c r="A22" s="65" t="s">
        <v>106</v>
      </c>
      <c r="B22" s="87">
        <v>27</v>
      </c>
      <c r="C22" s="87"/>
      <c r="D22" s="78">
        <v>11</v>
      </c>
      <c r="E22" s="78"/>
      <c r="F22" s="78">
        <v>5</v>
      </c>
      <c r="G22" s="78"/>
      <c r="H22" s="78">
        <v>10</v>
      </c>
      <c r="I22" s="78"/>
      <c r="J22" s="78">
        <v>6</v>
      </c>
      <c r="K22" s="78"/>
      <c r="L22" s="78">
        <v>64</v>
      </c>
      <c r="M22" s="78"/>
      <c r="N22" s="78">
        <v>5</v>
      </c>
      <c r="O22" s="78"/>
      <c r="P22" s="79">
        <v>2</v>
      </c>
      <c r="Q22" s="79"/>
      <c r="R22" s="78">
        <v>59</v>
      </c>
      <c r="S22" s="83"/>
      <c r="T22" s="80">
        <v>1</v>
      </c>
      <c r="U22" s="83"/>
      <c r="V22" s="84">
        <f t="shared" si="2"/>
        <v>190</v>
      </c>
      <c r="W22" s="81">
        <v>2</v>
      </c>
      <c r="X22" s="78">
        <v>0</v>
      </c>
      <c r="Y22" s="78">
        <v>4</v>
      </c>
      <c r="Z22" s="78">
        <v>1</v>
      </c>
      <c r="AA22" s="78">
        <v>3</v>
      </c>
      <c r="AB22" s="82">
        <v>7</v>
      </c>
      <c r="AC22" s="83">
        <v>1</v>
      </c>
      <c r="AD22" s="84">
        <f t="shared" si="3"/>
        <v>18</v>
      </c>
      <c r="AE22" s="85"/>
      <c r="AF22" s="86">
        <f t="shared" si="4"/>
        <v>208</v>
      </c>
    </row>
    <row r="23" spans="1:32" x14ac:dyDescent="0.25">
      <c r="A23" s="101" t="s">
        <v>107</v>
      </c>
      <c r="B23" s="87">
        <v>18</v>
      </c>
      <c r="C23" s="87"/>
      <c r="D23" s="78">
        <v>6</v>
      </c>
      <c r="E23" s="78"/>
      <c r="F23" s="78">
        <v>0</v>
      </c>
      <c r="G23" s="78"/>
      <c r="H23" s="78">
        <v>2</v>
      </c>
      <c r="I23" s="78"/>
      <c r="J23" s="78">
        <v>2</v>
      </c>
      <c r="K23" s="78"/>
      <c r="L23" s="78">
        <v>7</v>
      </c>
      <c r="M23" s="78"/>
      <c r="N23" s="78">
        <v>2</v>
      </c>
      <c r="O23" s="78"/>
      <c r="P23" s="79">
        <v>0</v>
      </c>
      <c r="Q23" s="79"/>
      <c r="R23" s="78">
        <v>5</v>
      </c>
      <c r="S23" s="83"/>
      <c r="T23" s="80">
        <v>0</v>
      </c>
      <c r="U23" s="83"/>
      <c r="V23" s="84">
        <f t="shared" si="2"/>
        <v>42</v>
      </c>
      <c r="W23" s="81">
        <v>2</v>
      </c>
      <c r="X23" s="78">
        <v>3</v>
      </c>
      <c r="Y23" s="78">
        <v>0</v>
      </c>
      <c r="Z23" s="78">
        <v>0</v>
      </c>
      <c r="AA23" s="78">
        <v>0</v>
      </c>
      <c r="AB23" s="82">
        <v>4</v>
      </c>
      <c r="AC23" s="83">
        <v>1</v>
      </c>
      <c r="AD23" s="84">
        <f t="shared" si="3"/>
        <v>10</v>
      </c>
      <c r="AE23" s="85"/>
      <c r="AF23" s="86">
        <f t="shared" si="4"/>
        <v>52</v>
      </c>
    </row>
    <row r="24" spans="1:32" x14ac:dyDescent="0.25">
      <c r="A24" s="102" t="s">
        <v>108</v>
      </c>
      <c r="B24" s="87">
        <v>41</v>
      </c>
      <c r="C24" s="87"/>
      <c r="D24" s="78">
        <v>24</v>
      </c>
      <c r="E24" s="78"/>
      <c r="F24" s="78">
        <v>5</v>
      </c>
      <c r="G24" s="78"/>
      <c r="H24" s="78">
        <v>3</v>
      </c>
      <c r="I24" s="78"/>
      <c r="J24" s="78">
        <v>8</v>
      </c>
      <c r="K24" s="78"/>
      <c r="L24" s="78">
        <v>28</v>
      </c>
      <c r="M24" s="78"/>
      <c r="N24" s="78">
        <v>3</v>
      </c>
      <c r="O24" s="78"/>
      <c r="P24" s="79">
        <v>11</v>
      </c>
      <c r="Q24" s="79"/>
      <c r="R24" s="78">
        <v>45</v>
      </c>
      <c r="S24" s="83"/>
      <c r="T24" s="80">
        <v>0</v>
      </c>
      <c r="U24" s="83"/>
      <c r="V24" s="84">
        <f t="shared" si="2"/>
        <v>168</v>
      </c>
      <c r="W24" s="81">
        <v>42</v>
      </c>
      <c r="X24" s="78">
        <v>18</v>
      </c>
      <c r="Y24" s="78">
        <v>16</v>
      </c>
      <c r="Z24" s="78">
        <v>5</v>
      </c>
      <c r="AA24" s="78">
        <v>5</v>
      </c>
      <c r="AB24" s="82">
        <v>31</v>
      </c>
      <c r="AC24" s="83">
        <v>18</v>
      </c>
      <c r="AD24" s="84">
        <f t="shared" si="3"/>
        <v>135</v>
      </c>
      <c r="AE24" s="85"/>
      <c r="AF24" s="86">
        <f t="shared" si="4"/>
        <v>303</v>
      </c>
    </row>
    <row r="25" spans="1:32" x14ac:dyDescent="0.25">
      <c r="A25" s="101" t="s">
        <v>109</v>
      </c>
      <c r="B25" s="103">
        <v>0</v>
      </c>
      <c r="C25" s="103"/>
      <c r="D25" s="88">
        <v>11</v>
      </c>
      <c r="E25" s="88"/>
      <c r="F25" s="88">
        <v>0</v>
      </c>
      <c r="G25" s="88"/>
      <c r="H25" s="88">
        <v>0</v>
      </c>
      <c r="I25" s="88"/>
      <c r="J25" s="88">
        <v>1</v>
      </c>
      <c r="K25" s="88"/>
      <c r="L25" s="88">
        <v>1</v>
      </c>
      <c r="M25" s="88"/>
      <c r="N25" s="88">
        <v>0</v>
      </c>
      <c r="O25" s="88"/>
      <c r="P25" s="89">
        <v>0</v>
      </c>
      <c r="Q25" s="89"/>
      <c r="R25" s="88">
        <v>0</v>
      </c>
      <c r="S25" s="93"/>
      <c r="T25" s="90">
        <v>0</v>
      </c>
      <c r="U25" s="93"/>
      <c r="V25" s="84">
        <f t="shared" si="2"/>
        <v>13</v>
      </c>
      <c r="W25" s="91">
        <v>0</v>
      </c>
      <c r="X25" s="88">
        <v>0</v>
      </c>
      <c r="Y25" s="88">
        <v>0</v>
      </c>
      <c r="Z25" s="88">
        <v>0</v>
      </c>
      <c r="AA25" s="88">
        <v>0</v>
      </c>
      <c r="AB25" s="92">
        <v>0</v>
      </c>
      <c r="AC25" s="93">
        <v>0</v>
      </c>
      <c r="AD25" s="84">
        <f t="shared" si="3"/>
        <v>0</v>
      </c>
      <c r="AE25" s="85"/>
      <c r="AF25" s="86">
        <f t="shared" si="4"/>
        <v>13</v>
      </c>
    </row>
    <row r="26" spans="1:32" ht="15.75" thickBot="1" x14ac:dyDescent="0.3">
      <c r="A26" s="101" t="s">
        <v>110</v>
      </c>
      <c r="B26" s="87">
        <v>997</v>
      </c>
      <c r="C26" s="87"/>
      <c r="D26" s="78">
        <v>49</v>
      </c>
      <c r="E26" s="78"/>
      <c r="F26" s="78">
        <v>62</v>
      </c>
      <c r="G26" s="78"/>
      <c r="H26" s="78">
        <v>148</v>
      </c>
      <c r="I26" s="78"/>
      <c r="J26" s="78">
        <v>2814</v>
      </c>
      <c r="K26" s="78"/>
      <c r="L26" s="78">
        <v>1365</v>
      </c>
      <c r="M26" s="78"/>
      <c r="N26" s="78">
        <v>30</v>
      </c>
      <c r="O26" s="78"/>
      <c r="P26" s="79">
        <v>25</v>
      </c>
      <c r="Q26" s="79"/>
      <c r="R26" s="78">
        <v>613</v>
      </c>
      <c r="S26" s="83"/>
      <c r="T26" s="80">
        <v>19</v>
      </c>
      <c r="U26" s="83"/>
      <c r="V26" s="98">
        <f t="shared" si="2"/>
        <v>6122</v>
      </c>
      <c r="W26" s="81">
        <v>41</v>
      </c>
      <c r="X26" s="78">
        <v>19</v>
      </c>
      <c r="Y26" s="78">
        <v>92</v>
      </c>
      <c r="Z26" s="78">
        <v>0</v>
      </c>
      <c r="AA26" s="78">
        <v>7</v>
      </c>
      <c r="AB26" s="82">
        <v>25</v>
      </c>
      <c r="AC26" s="83">
        <v>20</v>
      </c>
      <c r="AD26" s="98">
        <f t="shared" si="3"/>
        <v>204</v>
      </c>
      <c r="AE26" s="85"/>
      <c r="AF26" s="99">
        <f t="shared" si="4"/>
        <v>6326</v>
      </c>
    </row>
    <row r="27" spans="1:32" x14ac:dyDescent="0.25">
      <c r="A27" s="104" t="s">
        <v>111</v>
      </c>
      <c r="B27" s="105">
        <v>103</v>
      </c>
      <c r="C27" s="105"/>
      <c r="D27" s="106">
        <v>6</v>
      </c>
      <c r="E27" s="106"/>
      <c r="F27" s="106">
        <v>0</v>
      </c>
      <c r="G27" s="106"/>
      <c r="H27" s="106">
        <v>5</v>
      </c>
      <c r="I27" s="106"/>
      <c r="J27" s="106">
        <v>41</v>
      </c>
      <c r="K27" s="106"/>
      <c r="L27" s="106">
        <v>67</v>
      </c>
      <c r="M27" s="106"/>
      <c r="N27" s="106">
        <v>0</v>
      </c>
      <c r="O27" s="106"/>
      <c r="P27" s="107">
        <v>1</v>
      </c>
      <c r="Q27" s="107"/>
      <c r="R27" s="106">
        <v>36</v>
      </c>
      <c r="S27" s="112"/>
      <c r="T27" s="108">
        <v>1</v>
      </c>
      <c r="U27" s="127"/>
      <c r="V27" s="109">
        <f t="shared" si="2"/>
        <v>260</v>
      </c>
      <c r="W27" s="110">
        <v>1</v>
      </c>
      <c r="X27" s="106">
        <v>0</v>
      </c>
      <c r="Y27" s="106">
        <v>4</v>
      </c>
      <c r="Z27" s="106">
        <v>0</v>
      </c>
      <c r="AA27" s="106">
        <v>0</v>
      </c>
      <c r="AB27" s="111">
        <v>1</v>
      </c>
      <c r="AC27" s="112">
        <v>0</v>
      </c>
      <c r="AD27" s="109">
        <f t="shared" si="3"/>
        <v>6</v>
      </c>
      <c r="AF27" s="113">
        <f t="shared" si="4"/>
        <v>266</v>
      </c>
    </row>
    <row r="28" spans="1:32" ht="15.75" thickBot="1" x14ac:dyDescent="0.3">
      <c r="A28" s="148" t="s">
        <v>143</v>
      </c>
      <c r="B28" s="158"/>
      <c r="C28" s="70">
        <f>SUM(C6:C18)</f>
        <v>2752568</v>
      </c>
      <c r="D28" s="158"/>
      <c r="E28" s="70">
        <f>SUM(E6:E18)</f>
        <v>635037</v>
      </c>
      <c r="F28" s="158"/>
      <c r="G28" s="70">
        <f>SUM(G6:G18)</f>
        <v>202293</v>
      </c>
      <c r="H28" s="158"/>
      <c r="I28" s="70">
        <f>SUM(I6:I18)</f>
        <v>165490</v>
      </c>
      <c r="J28" s="158"/>
      <c r="K28" s="70">
        <f>SUM(K6:K18)</f>
        <v>2420847</v>
      </c>
      <c r="L28" s="158"/>
      <c r="M28" s="70">
        <f>SUM(M6:M18)</f>
        <v>1474096</v>
      </c>
      <c r="N28" s="158"/>
      <c r="O28" s="70">
        <f>SUM(O6:O18)</f>
        <v>128687</v>
      </c>
      <c r="P28" s="158"/>
      <c r="Q28" s="70">
        <f>SUM(Q6:Q18)</f>
        <v>85956</v>
      </c>
      <c r="R28" s="158"/>
      <c r="S28" s="70">
        <f>SUM(S6:S18)</f>
        <v>3844061</v>
      </c>
      <c r="T28" s="158"/>
      <c r="U28" s="70">
        <f>SUM(U6:U18)</f>
        <v>48659</v>
      </c>
      <c r="V28"/>
    </row>
    <row r="29" spans="1:32" ht="15.75" thickBot="1" x14ac:dyDescent="0.3">
      <c r="A29" s="156" t="s">
        <v>144</v>
      </c>
      <c r="B29" s="159">
        <f>SUM(B12:B27)</f>
        <v>7173</v>
      </c>
      <c r="C29" s="160"/>
      <c r="D29" s="161">
        <f>SUM(D12:D27)</f>
        <v>962</v>
      </c>
      <c r="E29" s="160"/>
      <c r="F29" s="161">
        <f>SUM(F12:F27)</f>
        <v>1109</v>
      </c>
      <c r="G29" s="160"/>
      <c r="H29" s="161">
        <f>SUM(H12:H28)</f>
        <v>2178</v>
      </c>
      <c r="I29" s="160"/>
      <c r="J29" s="161">
        <f>SUM(J12:J27)</f>
        <v>9081</v>
      </c>
      <c r="K29" s="160"/>
      <c r="L29" s="161">
        <f>SUM(L12:L27)</f>
        <v>6631</v>
      </c>
      <c r="M29" s="160"/>
      <c r="N29" s="161">
        <f>SUM(N12:N27)</f>
        <v>392</v>
      </c>
      <c r="O29" s="160"/>
      <c r="P29" s="161">
        <f>SUM(P12:P27)</f>
        <v>575</v>
      </c>
      <c r="Q29" s="160"/>
      <c r="R29" s="161">
        <f>SUM(R12:R27)</f>
        <v>7729</v>
      </c>
      <c r="S29" s="160"/>
      <c r="T29" s="161">
        <f>SUM(T12:T27)</f>
        <v>579</v>
      </c>
      <c r="U29" s="157"/>
      <c r="V29"/>
    </row>
    <row r="30" spans="1:32" x14ac:dyDescent="0.25">
      <c r="A30" s="136"/>
      <c r="B30" s="136"/>
      <c r="V30"/>
    </row>
    <row r="31" spans="1:32" x14ac:dyDescent="0.25">
      <c r="A31" s="136"/>
      <c r="B31" s="136" t="s">
        <v>57</v>
      </c>
      <c r="V31"/>
    </row>
    <row r="32" spans="1:32" x14ac:dyDescent="0.25">
      <c r="A32" s="65" t="s">
        <v>53</v>
      </c>
      <c r="B32" s="64">
        <v>741</v>
      </c>
      <c r="V32"/>
    </row>
    <row r="33" spans="1:22" x14ac:dyDescent="0.25">
      <c r="A33" s="65" t="s">
        <v>54</v>
      </c>
      <c r="B33" s="64">
        <v>2964</v>
      </c>
      <c r="V33"/>
    </row>
    <row r="34" spans="1:22" x14ac:dyDescent="0.25">
      <c r="A34" s="65" t="s">
        <v>55</v>
      </c>
      <c r="B34" s="64">
        <v>988</v>
      </c>
      <c r="V34"/>
    </row>
    <row r="35" spans="1:22" x14ac:dyDescent="0.25">
      <c r="A35" s="65" t="s">
        <v>56</v>
      </c>
      <c r="B35" s="64">
        <v>247</v>
      </c>
      <c r="V35"/>
    </row>
    <row r="36" spans="1:22" x14ac:dyDescent="0.25">
      <c r="V36"/>
    </row>
    <row r="37" spans="1:22" x14ac:dyDescent="0.25">
      <c r="V37"/>
    </row>
    <row r="38" spans="1:22" ht="15.75" hidden="1" thickBot="1" x14ac:dyDescent="0.3">
      <c r="B38" s="114" t="s">
        <v>112</v>
      </c>
      <c r="C38" s="125"/>
      <c r="D38" s="115"/>
      <c r="V38"/>
    </row>
    <row r="39" spans="1:22" hidden="1" x14ac:dyDescent="0.25">
      <c r="A39" s="116" t="s">
        <v>113</v>
      </c>
      <c r="B39" s="117">
        <v>10</v>
      </c>
      <c r="C39" s="126"/>
      <c r="V39"/>
    </row>
    <row r="40" spans="1:22" hidden="1" x14ac:dyDescent="0.25">
      <c r="A40" s="118" t="s">
        <v>114</v>
      </c>
      <c r="B40" s="119">
        <v>0</v>
      </c>
      <c r="C40" s="126"/>
      <c r="V40"/>
    </row>
    <row r="41" spans="1:22" hidden="1" x14ac:dyDescent="0.25">
      <c r="A41" s="118" t="s">
        <v>115</v>
      </c>
      <c r="B41" s="119">
        <v>107</v>
      </c>
      <c r="C41" s="126"/>
      <c r="V41"/>
    </row>
    <row r="42" spans="1:22" hidden="1" x14ac:dyDescent="0.25">
      <c r="A42" s="118" t="s">
        <v>116</v>
      </c>
      <c r="B42" s="119">
        <v>0</v>
      </c>
      <c r="C42" s="126"/>
      <c r="V42"/>
    </row>
    <row r="43" spans="1:22" hidden="1" x14ac:dyDescent="0.25">
      <c r="A43" s="118" t="s">
        <v>117</v>
      </c>
      <c r="B43" s="119">
        <v>1</v>
      </c>
      <c r="C43" s="126"/>
      <c r="V43"/>
    </row>
    <row r="44" spans="1:22" hidden="1" x14ac:dyDescent="0.25">
      <c r="A44" s="118" t="s">
        <v>118</v>
      </c>
      <c r="B44" s="119">
        <v>0</v>
      </c>
      <c r="C44" s="126"/>
      <c r="V44"/>
    </row>
    <row r="45" spans="1:22" hidden="1" x14ac:dyDescent="0.25">
      <c r="A45" s="118" t="s">
        <v>119</v>
      </c>
      <c r="B45" s="119">
        <v>832</v>
      </c>
      <c r="C45" s="126"/>
      <c r="V45"/>
    </row>
    <row r="46" spans="1:22" hidden="1" x14ac:dyDescent="0.25">
      <c r="A46" s="118" t="s">
        <v>120</v>
      </c>
      <c r="B46" s="119">
        <v>16</v>
      </c>
      <c r="C46" s="126"/>
      <c r="V46"/>
    </row>
    <row r="47" spans="1:22" hidden="1" x14ac:dyDescent="0.25">
      <c r="A47" s="118" t="s">
        <v>121</v>
      </c>
      <c r="B47" s="119">
        <v>2</v>
      </c>
      <c r="C47" s="126"/>
      <c r="V47"/>
    </row>
    <row r="48" spans="1:22" hidden="1" x14ac:dyDescent="0.25">
      <c r="A48" s="118" t="s">
        <v>122</v>
      </c>
      <c r="B48" s="119">
        <v>7</v>
      </c>
      <c r="C48" s="126"/>
      <c r="V48"/>
    </row>
    <row r="49" spans="1:22" ht="15.75" hidden="1" thickBot="1" x14ac:dyDescent="0.3">
      <c r="A49" s="120" t="s">
        <v>123</v>
      </c>
      <c r="B49" s="121">
        <v>5</v>
      </c>
      <c r="C49" s="126"/>
      <c r="V49"/>
    </row>
    <row r="50" spans="1:22" hidden="1" x14ac:dyDescent="0.25">
      <c r="A50" s="116" t="s">
        <v>124</v>
      </c>
      <c r="B50" s="117">
        <v>0</v>
      </c>
      <c r="C50" s="126"/>
      <c r="V50"/>
    </row>
    <row r="51" spans="1:22" hidden="1" x14ac:dyDescent="0.25">
      <c r="A51" s="118" t="s">
        <v>125</v>
      </c>
      <c r="B51" s="119">
        <v>33</v>
      </c>
      <c r="C51" s="126"/>
      <c r="V51"/>
    </row>
    <row r="52" spans="1:22" hidden="1" x14ac:dyDescent="0.25">
      <c r="A52" s="118" t="s">
        <v>126</v>
      </c>
      <c r="B52" s="119">
        <v>0</v>
      </c>
      <c r="C52" s="126"/>
      <c r="V52"/>
    </row>
    <row r="53" spans="1:22" hidden="1" x14ac:dyDescent="0.25">
      <c r="A53" s="118" t="s">
        <v>127</v>
      </c>
      <c r="B53" s="119">
        <v>72</v>
      </c>
      <c r="C53" s="126"/>
      <c r="V53"/>
    </row>
    <row r="54" spans="1:22" hidden="1" x14ac:dyDescent="0.25">
      <c r="A54" s="118" t="s">
        <v>128</v>
      </c>
      <c r="B54" s="119">
        <v>0</v>
      </c>
      <c r="C54" s="126"/>
      <c r="V54"/>
    </row>
    <row r="55" spans="1:22" hidden="1" x14ac:dyDescent="0.25">
      <c r="A55" s="118" t="s">
        <v>129</v>
      </c>
      <c r="B55" s="119">
        <v>0</v>
      </c>
      <c r="C55" s="126"/>
      <c r="V55"/>
    </row>
    <row r="56" spans="1:22" hidden="1" x14ac:dyDescent="0.25">
      <c r="A56" s="118" t="s">
        <v>130</v>
      </c>
      <c r="B56" s="119">
        <v>960</v>
      </c>
      <c r="C56" s="126"/>
      <c r="V56"/>
    </row>
    <row r="57" spans="1:22" ht="15.75" hidden="1" thickBot="1" x14ac:dyDescent="0.3">
      <c r="A57" s="122" t="s">
        <v>131</v>
      </c>
      <c r="B57" s="123">
        <v>16</v>
      </c>
      <c r="C57" s="126"/>
      <c r="V57"/>
    </row>
    <row r="58" spans="1:22" x14ac:dyDescent="0.25">
      <c r="V58"/>
    </row>
    <row r="59" spans="1:22" x14ac:dyDescent="0.25">
      <c r="A59" t="s">
        <v>145</v>
      </c>
      <c r="B59" s="85">
        <v>11309636</v>
      </c>
      <c r="V59"/>
    </row>
    <row r="60" spans="1:22" x14ac:dyDescent="0.25">
      <c r="V60"/>
    </row>
    <row r="61" spans="1:22" x14ac:dyDescent="0.25">
      <c r="V61"/>
    </row>
    <row r="62" spans="1:22" x14ac:dyDescent="0.25">
      <c r="V62"/>
    </row>
    <row r="63" spans="1:22" ht="15.75" thickBot="1" x14ac:dyDescent="0.3">
      <c r="B63" s="114" t="s">
        <v>112</v>
      </c>
      <c r="C63" s="115"/>
      <c r="D63" s="73"/>
      <c r="E63" s="152" t="s">
        <v>112</v>
      </c>
      <c r="F63" s="152" t="s">
        <v>146</v>
      </c>
      <c r="G63" s="152" t="s">
        <v>148</v>
      </c>
      <c r="H63" s="152" t="s">
        <v>147</v>
      </c>
      <c r="I63" s="152" t="s">
        <v>79</v>
      </c>
      <c r="J63" s="152" t="s">
        <v>2</v>
      </c>
      <c r="K63" s="152" t="s">
        <v>22</v>
      </c>
      <c r="L63" s="153" t="s">
        <v>80</v>
      </c>
      <c r="M63" s="152" t="s">
        <v>14</v>
      </c>
      <c r="N63" s="152" t="s">
        <v>0</v>
      </c>
      <c r="O63" s="152" t="s">
        <v>81</v>
      </c>
      <c r="P63" s="154" t="s">
        <v>132</v>
      </c>
      <c r="V63"/>
    </row>
    <row r="64" spans="1:22" x14ac:dyDescent="0.25">
      <c r="A64" s="116" t="s">
        <v>113</v>
      </c>
      <c r="B64" s="117">
        <v>10</v>
      </c>
      <c r="D64" s="151" t="s">
        <v>72</v>
      </c>
      <c r="E64" s="155">
        <v>2061</v>
      </c>
      <c r="F64" s="155">
        <v>7173</v>
      </c>
      <c r="G64" s="155">
        <v>962</v>
      </c>
      <c r="H64" s="155">
        <v>1109</v>
      </c>
      <c r="I64" s="155">
        <v>2178</v>
      </c>
      <c r="J64" s="155">
        <v>9081</v>
      </c>
      <c r="K64" s="155">
        <v>6631</v>
      </c>
      <c r="L64" s="155">
        <v>392</v>
      </c>
      <c r="M64" s="155">
        <v>575</v>
      </c>
      <c r="N64" s="155">
        <v>7729</v>
      </c>
      <c r="O64" s="155">
        <v>579</v>
      </c>
      <c r="P64" s="155">
        <f>SUM(E64:O64)</f>
        <v>38470</v>
      </c>
      <c r="V64"/>
    </row>
    <row r="65" spans="1:22" x14ac:dyDescent="0.25">
      <c r="A65" s="118" t="s">
        <v>114</v>
      </c>
      <c r="B65" s="119">
        <v>0</v>
      </c>
      <c r="D65" s="162" t="s">
        <v>137</v>
      </c>
      <c r="E65" s="238">
        <f>(B59/P64)*E64</f>
        <v>605904.85562776192</v>
      </c>
      <c r="F65" s="238">
        <f>(B59/P64)*F64</f>
        <v>2108760.5674031712</v>
      </c>
      <c r="G65" s="238">
        <f>(B59/P64)*G64</f>
        <v>282814.39646477776</v>
      </c>
      <c r="H65" s="163">
        <f>(B59/P64)*H64</f>
        <v>326030.31775409408</v>
      </c>
      <c r="I65" s="163">
        <f>(B59/P64)*I64</f>
        <v>640301.20114374836</v>
      </c>
      <c r="J65" s="238">
        <f>(B59/P64)*J64</f>
        <v>2669685.5865869508</v>
      </c>
      <c r="K65" s="238">
        <f>(B59/P64)*K64</f>
        <v>1949420.2317650118</v>
      </c>
      <c r="L65" s="163">
        <f>(B59/P64)*L64</f>
        <v>115242.45677151027</v>
      </c>
      <c r="M65" s="163">
        <f>(B59/P64)*M64</f>
        <v>169041.86898882248</v>
      </c>
      <c r="N65" s="163">
        <f>(B59/P64)*N64</f>
        <v>2272216.7050688849</v>
      </c>
      <c r="O65" s="163">
        <f>(B59/P64)*O64</f>
        <v>170217.81242526646</v>
      </c>
      <c r="P65" s="163">
        <f>SUM(E65:O65)</f>
        <v>11309636</v>
      </c>
      <c r="V65"/>
    </row>
    <row r="66" spans="1:22" x14ac:dyDescent="0.25">
      <c r="A66" s="118" t="s">
        <v>115</v>
      </c>
      <c r="B66" s="119">
        <v>107</v>
      </c>
      <c r="D66" s="164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V66"/>
    </row>
    <row r="67" spans="1:22" x14ac:dyDescent="0.25">
      <c r="A67" s="118" t="s">
        <v>116</v>
      </c>
      <c r="B67" s="119">
        <v>0</v>
      </c>
      <c r="V67"/>
    </row>
    <row r="68" spans="1:22" x14ac:dyDescent="0.25">
      <c r="A68" s="118" t="s">
        <v>117</v>
      </c>
      <c r="B68" s="119">
        <v>1</v>
      </c>
      <c r="V68"/>
    </row>
    <row r="69" spans="1:22" x14ac:dyDescent="0.25">
      <c r="A69" s="118" t="s">
        <v>118</v>
      </c>
      <c r="B69" s="119">
        <v>0</v>
      </c>
      <c r="V69"/>
    </row>
    <row r="70" spans="1:22" x14ac:dyDescent="0.25">
      <c r="A70" s="118" t="s">
        <v>119</v>
      </c>
      <c r="B70" s="119">
        <v>832</v>
      </c>
      <c r="V70"/>
    </row>
    <row r="71" spans="1:22" x14ac:dyDescent="0.25">
      <c r="A71" s="118" t="s">
        <v>120</v>
      </c>
      <c r="B71" s="119">
        <v>16</v>
      </c>
      <c r="V71"/>
    </row>
    <row r="72" spans="1:22" x14ac:dyDescent="0.25">
      <c r="A72" s="118" t="s">
        <v>121</v>
      </c>
      <c r="B72" s="119">
        <v>2</v>
      </c>
      <c r="V72"/>
    </row>
    <row r="73" spans="1:22" x14ac:dyDescent="0.25">
      <c r="A73" s="118" t="s">
        <v>122</v>
      </c>
      <c r="B73" s="119">
        <v>7</v>
      </c>
      <c r="V73"/>
    </row>
    <row r="74" spans="1:22" ht="15.75" thickBot="1" x14ac:dyDescent="0.3">
      <c r="A74" s="120" t="s">
        <v>123</v>
      </c>
      <c r="B74" s="121">
        <v>5</v>
      </c>
      <c r="V74"/>
    </row>
    <row r="75" spans="1:22" x14ac:dyDescent="0.25">
      <c r="A75" s="116" t="s">
        <v>124</v>
      </c>
      <c r="B75" s="117">
        <v>0</v>
      </c>
      <c r="V75"/>
    </row>
    <row r="76" spans="1:22" x14ac:dyDescent="0.25">
      <c r="A76" s="118" t="s">
        <v>125</v>
      </c>
      <c r="B76" s="119">
        <v>33</v>
      </c>
      <c r="V76"/>
    </row>
    <row r="77" spans="1:22" x14ac:dyDescent="0.25">
      <c r="A77" s="118" t="s">
        <v>126</v>
      </c>
      <c r="B77" s="119">
        <v>0</v>
      </c>
      <c r="V77"/>
    </row>
    <row r="78" spans="1:22" x14ac:dyDescent="0.25">
      <c r="A78" s="118" t="s">
        <v>127</v>
      </c>
      <c r="B78" s="119">
        <v>72</v>
      </c>
      <c r="V78"/>
    </row>
    <row r="79" spans="1:22" x14ac:dyDescent="0.25">
      <c r="A79" s="118" t="s">
        <v>128</v>
      </c>
      <c r="B79" s="119">
        <v>0</v>
      </c>
      <c r="V79"/>
    </row>
    <row r="80" spans="1:22" x14ac:dyDescent="0.25">
      <c r="A80" s="118" t="s">
        <v>129</v>
      </c>
      <c r="B80" s="119">
        <v>0</v>
      </c>
      <c r="V80"/>
    </row>
    <row r="81" spans="1:22" x14ac:dyDescent="0.25">
      <c r="A81" s="118" t="s">
        <v>130</v>
      </c>
      <c r="B81" s="119">
        <v>960</v>
      </c>
      <c r="V81"/>
    </row>
    <row r="82" spans="1:22" ht="15.75" thickBot="1" x14ac:dyDescent="0.3">
      <c r="A82" s="122" t="s">
        <v>131</v>
      </c>
      <c r="B82" s="123">
        <v>16</v>
      </c>
      <c r="V82"/>
    </row>
    <row r="83" spans="1:22" x14ac:dyDescent="0.25">
      <c r="A83" s="149" t="s">
        <v>144</v>
      </c>
      <c r="B83" s="150">
        <f>SUM(B64:B82)</f>
        <v>2061</v>
      </c>
      <c r="V83"/>
    </row>
    <row r="84" spans="1:22" x14ac:dyDescent="0.25">
      <c r="V84"/>
    </row>
    <row r="85" spans="1:22" x14ac:dyDescent="0.25">
      <c r="V85"/>
    </row>
    <row r="86" spans="1:22" x14ac:dyDescent="0.25">
      <c r="V86"/>
    </row>
    <row r="87" spans="1:22" x14ac:dyDescent="0.25">
      <c r="V87"/>
    </row>
    <row r="88" spans="1:22" x14ac:dyDescent="0.25">
      <c r="V88"/>
    </row>
    <row r="89" spans="1:22" x14ac:dyDescent="0.25">
      <c r="V89"/>
    </row>
    <row r="90" spans="1:22" x14ac:dyDescent="0.25">
      <c r="V90"/>
    </row>
    <row r="91" spans="1:22" x14ac:dyDescent="0.25">
      <c r="V91"/>
    </row>
    <row r="92" spans="1:22" x14ac:dyDescent="0.25">
      <c r="V92"/>
    </row>
    <row r="93" spans="1:22" x14ac:dyDescent="0.25">
      <c r="V93"/>
    </row>
    <row r="94" spans="1:22" x14ac:dyDescent="0.25">
      <c r="V94"/>
    </row>
    <row r="95" spans="1:22" x14ac:dyDescent="0.25">
      <c r="V95"/>
    </row>
    <row r="96" spans="1:22" x14ac:dyDescent="0.25">
      <c r="V96"/>
    </row>
    <row r="97" spans="22:22" x14ac:dyDescent="0.25">
      <c r="V97"/>
    </row>
    <row r="98" spans="22:22" x14ac:dyDescent="0.25">
      <c r="V98"/>
    </row>
    <row r="99" spans="22:22" x14ac:dyDescent="0.25">
      <c r="V99"/>
    </row>
    <row r="100" spans="22:22" x14ac:dyDescent="0.25">
      <c r="V100"/>
    </row>
    <row r="101" spans="22:22" x14ac:dyDescent="0.25">
      <c r="V101"/>
    </row>
    <row r="102" spans="22:22" x14ac:dyDescent="0.25">
      <c r="V102"/>
    </row>
    <row r="103" spans="22:22" x14ac:dyDescent="0.25">
      <c r="V103"/>
    </row>
    <row r="104" spans="22:22" x14ac:dyDescent="0.25">
      <c r="V104"/>
    </row>
    <row r="105" spans="22:22" x14ac:dyDescent="0.25">
      <c r="V105"/>
    </row>
    <row r="106" spans="22:22" x14ac:dyDescent="0.25">
      <c r="V106"/>
    </row>
    <row r="107" spans="22:22" x14ac:dyDescent="0.25">
      <c r="V107"/>
    </row>
    <row r="108" spans="22:22" x14ac:dyDescent="0.25">
      <c r="V108"/>
    </row>
    <row r="109" spans="22:22" x14ac:dyDescent="0.25">
      <c r="V109"/>
    </row>
    <row r="110" spans="22:22" x14ac:dyDescent="0.25">
      <c r="V110"/>
    </row>
    <row r="111" spans="22:22" x14ac:dyDescent="0.25">
      <c r="V111"/>
    </row>
    <row r="112" spans="22:22" x14ac:dyDescent="0.25">
      <c r="V112"/>
    </row>
    <row r="113" spans="22:22" x14ac:dyDescent="0.25">
      <c r="V113"/>
    </row>
    <row r="114" spans="22:22" x14ac:dyDescent="0.25">
      <c r="V114"/>
    </row>
    <row r="115" spans="22:22" x14ac:dyDescent="0.25">
      <c r="V115"/>
    </row>
    <row r="116" spans="22:22" x14ac:dyDescent="0.25">
      <c r="V116"/>
    </row>
    <row r="117" spans="22:22" x14ac:dyDescent="0.25">
      <c r="V117"/>
    </row>
    <row r="118" spans="22:22" x14ac:dyDescent="0.25">
      <c r="V118"/>
    </row>
    <row r="119" spans="22:22" x14ac:dyDescent="0.25">
      <c r="V119"/>
    </row>
    <row r="120" spans="22:22" x14ac:dyDescent="0.25">
      <c r="V120"/>
    </row>
    <row r="121" spans="22:22" x14ac:dyDescent="0.25">
      <c r="V121"/>
    </row>
    <row r="122" spans="22:22" x14ac:dyDescent="0.25">
      <c r="V122"/>
    </row>
    <row r="123" spans="22:22" x14ac:dyDescent="0.25">
      <c r="V123"/>
    </row>
    <row r="124" spans="22:22" x14ac:dyDescent="0.25">
      <c r="V124"/>
    </row>
    <row r="125" spans="22:22" x14ac:dyDescent="0.25">
      <c r="V125"/>
    </row>
    <row r="126" spans="22:22" x14ac:dyDescent="0.25">
      <c r="V126"/>
    </row>
    <row r="127" spans="22:22" x14ac:dyDescent="0.25">
      <c r="V127"/>
    </row>
    <row r="128" spans="22:22" x14ac:dyDescent="0.25">
      <c r="V128"/>
    </row>
    <row r="129" spans="22:22" x14ac:dyDescent="0.25">
      <c r="V129"/>
    </row>
    <row r="130" spans="22:22" x14ac:dyDescent="0.25">
      <c r="V130"/>
    </row>
    <row r="131" spans="22:22" x14ac:dyDescent="0.25">
      <c r="V131"/>
    </row>
    <row r="132" spans="22:22" x14ac:dyDescent="0.25">
      <c r="V132"/>
    </row>
    <row r="133" spans="22:22" x14ac:dyDescent="0.25">
      <c r="V133"/>
    </row>
    <row r="134" spans="22:22" x14ac:dyDescent="0.25">
      <c r="V134"/>
    </row>
    <row r="135" spans="22:22" x14ac:dyDescent="0.25">
      <c r="V135"/>
    </row>
    <row r="136" spans="22:22" x14ac:dyDescent="0.25">
      <c r="V136"/>
    </row>
    <row r="137" spans="22:22" x14ac:dyDescent="0.25">
      <c r="V137"/>
    </row>
    <row r="138" spans="22:22" x14ac:dyDescent="0.25">
      <c r="V138"/>
    </row>
    <row r="139" spans="22:22" x14ac:dyDescent="0.25">
      <c r="V139"/>
    </row>
    <row r="140" spans="22:22" x14ac:dyDescent="0.25">
      <c r="V140"/>
    </row>
    <row r="141" spans="22:22" x14ac:dyDescent="0.25">
      <c r="V141"/>
    </row>
    <row r="142" spans="22:22" x14ac:dyDescent="0.25">
      <c r="V142"/>
    </row>
    <row r="143" spans="22:22" x14ac:dyDescent="0.25">
      <c r="V143"/>
    </row>
    <row r="144" spans="22:22" x14ac:dyDescent="0.25">
      <c r="V144"/>
    </row>
    <row r="145" spans="22:22" x14ac:dyDescent="0.25">
      <c r="V145"/>
    </row>
    <row r="146" spans="22:22" x14ac:dyDescent="0.25">
      <c r="V146"/>
    </row>
    <row r="147" spans="22:22" x14ac:dyDescent="0.25">
      <c r="V147"/>
    </row>
    <row r="148" spans="22:22" x14ac:dyDescent="0.25">
      <c r="V148"/>
    </row>
    <row r="149" spans="22:22" x14ac:dyDescent="0.25">
      <c r="V149"/>
    </row>
    <row r="150" spans="22:22" x14ac:dyDescent="0.25">
      <c r="V150"/>
    </row>
    <row r="151" spans="22:22" x14ac:dyDescent="0.25">
      <c r="V151"/>
    </row>
    <row r="152" spans="22:22" x14ac:dyDescent="0.25">
      <c r="V152"/>
    </row>
    <row r="153" spans="22:22" x14ac:dyDescent="0.25">
      <c r="V153"/>
    </row>
    <row r="154" spans="22:22" x14ac:dyDescent="0.25">
      <c r="V154"/>
    </row>
    <row r="155" spans="22:22" x14ac:dyDescent="0.25">
      <c r="V155"/>
    </row>
    <row r="156" spans="22:22" x14ac:dyDescent="0.25">
      <c r="V156"/>
    </row>
    <row r="157" spans="22:22" x14ac:dyDescent="0.25">
      <c r="V157"/>
    </row>
    <row r="158" spans="22:22" x14ac:dyDescent="0.25">
      <c r="V158"/>
    </row>
    <row r="159" spans="22:22" x14ac:dyDescent="0.25">
      <c r="V159"/>
    </row>
    <row r="160" spans="22:22" x14ac:dyDescent="0.25">
      <c r="V160"/>
    </row>
    <row r="161" spans="22:22" x14ac:dyDescent="0.25">
      <c r="V161"/>
    </row>
    <row r="162" spans="22:22" x14ac:dyDescent="0.25">
      <c r="V162"/>
    </row>
    <row r="163" spans="22:22" x14ac:dyDescent="0.25">
      <c r="V163"/>
    </row>
    <row r="164" spans="22:22" x14ac:dyDescent="0.25">
      <c r="V164"/>
    </row>
    <row r="165" spans="22:22" x14ac:dyDescent="0.25">
      <c r="V165"/>
    </row>
    <row r="166" spans="22:22" x14ac:dyDescent="0.25">
      <c r="V166"/>
    </row>
    <row r="167" spans="22:22" x14ac:dyDescent="0.25">
      <c r="V167"/>
    </row>
    <row r="168" spans="22:22" x14ac:dyDescent="0.25">
      <c r="V168"/>
    </row>
    <row r="169" spans="22:22" x14ac:dyDescent="0.25">
      <c r="V169"/>
    </row>
    <row r="170" spans="22:22" x14ac:dyDescent="0.25">
      <c r="V170"/>
    </row>
    <row r="171" spans="22:22" x14ac:dyDescent="0.25">
      <c r="V171"/>
    </row>
    <row r="172" spans="22:22" x14ac:dyDescent="0.25">
      <c r="V172"/>
    </row>
    <row r="173" spans="22:22" x14ac:dyDescent="0.25">
      <c r="V173"/>
    </row>
    <row r="174" spans="22:22" x14ac:dyDescent="0.25">
      <c r="V174"/>
    </row>
    <row r="175" spans="22:22" x14ac:dyDescent="0.25">
      <c r="V175"/>
    </row>
    <row r="176" spans="22:22" x14ac:dyDescent="0.25">
      <c r="V176"/>
    </row>
    <row r="177" spans="22:22" x14ac:dyDescent="0.25">
      <c r="V177"/>
    </row>
    <row r="178" spans="22:22" x14ac:dyDescent="0.25">
      <c r="V178"/>
    </row>
    <row r="179" spans="22:22" x14ac:dyDescent="0.25">
      <c r="V179"/>
    </row>
    <row r="180" spans="22:22" x14ac:dyDescent="0.25">
      <c r="V180"/>
    </row>
    <row r="181" spans="22:22" x14ac:dyDescent="0.25">
      <c r="V181"/>
    </row>
    <row r="182" spans="22:22" x14ac:dyDescent="0.25">
      <c r="V182"/>
    </row>
    <row r="183" spans="22:22" x14ac:dyDescent="0.25">
      <c r="V183"/>
    </row>
    <row r="184" spans="22:22" x14ac:dyDescent="0.25">
      <c r="V184"/>
    </row>
    <row r="185" spans="22:22" x14ac:dyDescent="0.25">
      <c r="V185"/>
    </row>
    <row r="186" spans="22:22" x14ac:dyDescent="0.25">
      <c r="V186"/>
    </row>
    <row r="187" spans="22:22" x14ac:dyDescent="0.25">
      <c r="V187"/>
    </row>
    <row r="188" spans="22:22" x14ac:dyDescent="0.25">
      <c r="V188"/>
    </row>
    <row r="189" spans="22:22" x14ac:dyDescent="0.25">
      <c r="V189"/>
    </row>
    <row r="190" spans="22:22" x14ac:dyDescent="0.25">
      <c r="V190"/>
    </row>
    <row r="191" spans="22:22" x14ac:dyDescent="0.25">
      <c r="V191"/>
    </row>
    <row r="192" spans="22:22" x14ac:dyDescent="0.25">
      <c r="V192"/>
    </row>
    <row r="193" spans="22:22" x14ac:dyDescent="0.25">
      <c r="V193"/>
    </row>
    <row r="194" spans="22:22" x14ac:dyDescent="0.25">
      <c r="V194"/>
    </row>
    <row r="195" spans="22:22" x14ac:dyDescent="0.25">
      <c r="V195"/>
    </row>
    <row r="196" spans="22:22" x14ac:dyDescent="0.25">
      <c r="V196"/>
    </row>
    <row r="197" spans="22:22" x14ac:dyDescent="0.25">
      <c r="V197"/>
    </row>
    <row r="198" spans="22:22" x14ac:dyDescent="0.25">
      <c r="V198"/>
    </row>
    <row r="199" spans="22:22" x14ac:dyDescent="0.25">
      <c r="V199"/>
    </row>
    <row r="200" spans="22:22" x14ac:dyDescent="0.25">
      <c r="V200"/>
    </row>
    <row r="201" spans="22:22" x14ac:dyDescent="0.25">
      <c r="V201"/>
    </row>
    <row r="202" spans="22:22" x14ac:dyDescent="0.25">
      <c r="V202"/>
    </row>
    <row r="203" spans="22:22" x14ac:dyDescent="0.25">
      <c r="V203"/>
    </row>
    <row r="204" spans="22:22" x14ac:dyDescent="0.25">
      <c r="V204"/>
    </row>
    <row r="205" spans="22:22" x14ac:dyDescent="0.25">
      <c r="V205"/>
    </row>
    <row r="206" spans="22:22" x14ac:dyDescent="0.25">
      <c r="V206"/>
    </row>
    <row r="207" spans="22:22" x14ac:dyDescent="0.25">
      <c r="V207"/>
    </row>
    <row r="208" spans="22:22" x14ac:dyDescent="0.25">
      <c r="V208"/>
    </row>
    <row r="209" spans="22:22" x14ac:dyDescent="0.25">
      <c r="V209"/>
    </row>
    <row r="210" spans="22:22" x14ac:dyDescent="0.25">
      <c r="V210"/>
    </row>
    <row r="211" spans="22:22" x14ac:dyDescent="0.25">
      <c r="V211"/>
    </row>
    <row r="212" spans="22:22" x14ac:dyDescent="0.25">
      <c r="V212"/>
    </row>
    <row r="213" spans="22:22" x14ac:dyDescent="0.25">
      <c r="V213"/>
    </row>
    <row r="214" spans="22:22" x14ac:dyDescent="0.25">
      <c r="V214"/>
    </row>
    <row r="215" spans="22:22" x14ac:dyDescent="0.25">
      <c r="V215"/>
    </row>
    <row r="216" spans="22:22" x14ac:dyDescent="0.25">
      <c r="V216"/>
    </row>
    <row r="217" spans="22:22" x14ac:dyDescent="0.25">
      <c r="V217"/>
    </row>
    <row r="218" spans="22:22" x14ac:dyDescent="0.25">
      <c r="V218"/>
    </row>
    <row r="219" spans="22:22" x14ac:dyDescent="0.25">
      <c r="V219"/>
    </row>
    <row r="220" spans="22:22" x14ac:dyDescent="0.25">
      <c r="V220"/>
    </row>
    <row r="221" spans="22:22" x14ac:dyDescent="0.25">
      <c r="V221"/>
    </row>
    <row r="222" spans="22:22" x14ac:dyDescent="0.25">
      <c r="V222"/>
    </row>
    <row r="223" spans="22:22" x14ac:dyDescent="0.25">
      <c r="V223"/>
    </row>
    <row r="224" spans="22:22" x14ac:dyDescent="0.25">
      <c r="V224"/>
    </row>
    <row r="225" spans="22:22" x14ac:dyDescent="0.25">
      <c r="V225"/>
    </row>
    <row r="226" spans="22:22" x14ac:dyDescent="0.25">
      <c r="V226"/>
    </row>
    <row r="227" spans="22:22" x14ac:dyDescent="0.25">
      <c r="V227"/>
    </row>
    <row r="228" spans="22:22" x14ac:dyDescent="0.25">
      <c r="V228"/>
    </row>
    <row r="229" spans="22:22" x14ac:dyDescent="0.25">
      <c r="V229"/>
    </row>
    <row r="230" spans="22:22" x14ac:dyDescent="0.25">
      <c r="V230"/>
    </row>
    <row r="231" spans="22:22" x14ac:dyDescent="0.25">
      <c r="V231"/>
    </row>
    <row r="232" spans="22:22" x14ac:dyDescent="0.25">
      <c r="V232"/>
    </row>
    <row r="233" spans="22:22" x14ac:dyDescent="0.25">
      <c r="V233"/>
    </row>
    <row r="234" spans="22:22" x14ac:dyDescent="0.25">
      <c r="V234"/>
    </row>
    <row r="235" spans="22:22" x14ac:dyDescent="0.25">
      <c r="V235"/>
    </row>
    <row r="236" spans="22:22" x14ac:dyDescent="0.25">
      <c r="V236"/>
    </row>
    <row r="237" spans="22:22" x14ac:dyDescent="0.25">
      <c r="V237"/>
    </row>
    <row r="238" spans="22:22" x14ac:dyDescent="0.25">
      <c r="V238"/>
    </row>
  </sheetData>
  <pageMargins left="0.25" right="0.25" top="0.75" bottom="0.75" header="0.3" footer="0.3"/>
  <pageSetup paperSize="9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2EBA2-A909-47D3-A54D-8580F7FA7AFF}">
  <dimension ref="A2:B10"/>
  <sheetViews>
    <sheetView workbookViewId="0">
      <selection activeCell="D33" sqref="D33"/>
    </sheetView>
  </sheetViews>
  <sheetFormatPr defaultRowHeight="15" x14ac:dyDescent="0.25"/>
  <cols>
    <col min="1" max="1" width="20.42578125" bestFit="1" customWidth="1"/>
    <col min="2" max="2" width="15.42578125" bestFit="1" customWidth="1"/>
  </cols>
  <sheetData>
    <row r="2" spans="1:2" x14ac:dyDescent="0.25">
      <c r="A2" t="s">
        <v>155</v>
      </c>
    </row>
    <row r="4" spans="1:2" x14ac:dyDescent="0.25">
      <c r="A4" s="65" t="s">
        <v>156</v>
      </c>
      <c r="B4" s="65" t="s">
        <v>159</v>
      </c>
    </row>
    <row r="5" spans="1:2" x14ac:dyDescent="0.25">
      <c r="A5" s="65" t="s">
        <v>63</v>
      </c>
      <c r="B5" s="65" t="s">
        <v>160</v>
      </c>
    </row>
    <row r="6" spans="1:2" x14ac:dyDescent="0.25">
      <c r="A6" s="65" t="s">
        <v>64</v>
      </c>
      <c r="B6" s="65" t="s">
        <v>163</v>
      </c>
    </row>
    <row r="7" spans="1:2" x14ac:dyDescent="0.25">
      <c r="A7" s="65" t="s">
        <v>69</v>
      </c>
      <c r="B7" s="65" t="s">
        <v>161</v>
      </c>
    </row>
    <row r="8" spans="1:2" x14ac:dyDescent="0.25">
      <c r="A8" s="65" t="s">
        <v>157</v>
      </c>
      <c r="B8" s="65" t="s">
        <v>162</v>
      </c>
    </row>
    <row r="9" spans="1:2" x14ac:dyDescent="0.25">
      <c r="A9" s="65" t="s">
        <v>158</v>
      </c>
      <c r="B9" s="65" t="s">
        <v>166</v>
      </c>
    </row>
    <row r="10" spans="1:2" x14ac:dyDescent="0.25">
      <c r="A10" s="65" t="s">
        <v>164</v>
      </c>
      <c r="B10" s="65" t="s">
        <v>165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TABULKA PVSS</vt:lpstr>
      <vt:lpstr>Opatrovnictví</vt:lpstr>
      <vt:lpstr>datamart</vt:lpstr>
      <vt:lpstr>Matrika</vt:lpstr>
      <vt:lpstr>Contacts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Dalmadyová Hana</dc:creator>
  <cp:lastModifiedBy>Dannhoferová Irena</cp:lastModifiedBy>
  <cp:lastPrinted>2021-11-19T10:05:36Z</cp:lastPrinted>
  <dcterms:created xsi:type="dcterms:W3CDTF">2019-10-14T12:49:36Z</dcterms:created>
  <dcterms:modified xsi:type="dcterms:W3CDTF">2021-11-23T08:55:09Z</dcterms:modified>
</cp:coreProperties>
</file>